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gse\Desktop\"/>
    </mc:Choice>
  </mc:AlternateContent>
  <bookViews>
    <workbookView xWindow="0" yWindow="0" windowWidth="23040" windowHeight="9384"/>
  </bookViews>
  <sheets>
    <sheet name="пр4" sheetId="13" r:id="rId1"/>
  </sheets>
  <definedNames>
    <definedName name="_xlnm._FilterDatabase" localSheetId="0" hidden="1">пр4!$A$7:$G$94</definedName>
    <definedName name="_xlnm.Print_Titles" localSheetId="0">пр4!$7:$7</definedName>
  </definedNames>
  <calcPr calcId="152511" refMode="R1C1"/>
</workbook>
</file>

<file path=xl/calcChain.xml><?xml version="1.0" encoding="utf-8"?>
<calcChain xmlns="http://schemas.openxmlformats.org/spreadsheetml/2006/main">
  <c r="E96" i="13" l="1"/>
  <c r="E78" i="13"/>
  <c r="F10" i="13"/>
  <c r="F11" i="13"/>
  <c r="F12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" i="13"/>
  <c r="D96" i="13"/>
  <c r="C96" i="13"/>
  <c r="F96" i="13" s="1"/>
  <c r="E13" i="13"/>
  <c r="F13" i="13" s="1"/>
  <c r="D101" i="13" l="1"/>
</calcChain>
</file>

<file path=xl/sharedStrings.xml><?xml version="1.0" encoding="utf-8"?>
<sst xmlns="http://schemas.openxmlformats.org/spreadsheetml/2006/main" count="163" uniqueCount="106">
  <si>
    <t>№ п/п</t>
  </si>
  <si>
    <t>Примечание</t>
  </si>
  <si>
    <t>2. Техническое обслуживание,содержание и ремонт общего имущества МКД:</t>
  </si>
  <si>
    <t>ООО "ЭУС"</t>
  </si>
  <si>
    <t>Уборка снега с крыш (альпинисты)</t>
  </si>
  <si>
    <t>2.12  Покраска -подьезды (2 раза), лавки (краска + работа), разметка</t>
  </si>
  <si>
    <t>4.10  Непредвиденные расходы.</t>
  </si>
  <si>
    <t>Работы по откачке 2х колодцев</t>
  </si>
  <si>
    <t xml:space="preserve">Ремонт сломанных  желобов с вышки </t>
  </si>
  <si>
    <t>Проверка вентканалов 2 Б, 2 В</t>
  </si>
  <si>
    <t>Ремонт помещения с материалами (по рассмотрению на правлении заявления председателя о замене уборки снега на ремонт помещения (просьба арендатора взять в аренду  помещение  только с ремонтом).</t>
  </si>
  <si>
    <t>Товарищества собственников жилья «Север»</t>
  </si>
  <si>
    <t>Комиссия за сертификат подписи (СКП)</t>
  </si>
  <si>
    <t>См. Приложение № 5</t>
  </si>
  <si>
    <t>Водоснабжение, водоотведение и   отопление (перерасчет)</t>
  </si>
  <si>
    <t>Возмещение расходов за электроэнергию арендаторами</t>
  </si>
  <si>
    <t>Оплата электроэнергии, потребленной ТСЖ «Север»</t>
  </si>
  <si>
    <t>УФК по МО</t>
  </si>
  <si>
    <t>ЗАО "Национальный удостоверяющий центр"</t>
  </si>
  <si>
    <t>1С бухгалтерия 8.Базовая версия.Электронная поставка</t>
  </si>
  <si>
    <t>ООО "ТЕХЦЕНТР"</t>
  </si>
  <si>
    <t>ООО "ТРЕЙД-СЕРВИС"</t>
  </si>
  <si>
    <t>Установка программного обеспечения</t>
  </si>
  <si>
    <t>ООО "Комстройсервис"</t>
  </si>
  <si>
    <t>ИП Кузьмин А. В.</t>
  </si>
  <si>
    <t>ИТОГО:</t>
  </si>
  <si>
    <t>Ремонт  трубы и замена  муфты в арендн помещ 11</t>
  </si>
  <si>
    <t>1. Административно -управленческие расходы:</t>
  </si>
  <si>
    <t>ОАО СК "Альянс"</t>
  </si>
  <si>
    <t>Статья расходов</t>
  </si>
  <si>
    <t>План</t>
  </si>
  <si>
    <t>Факт</t>
  </si>
  <si>
    <t>Сальдо</t>
  </si>
  <si>
    <t>материалы</t>
  </si>
  <si>
    <t>услуги</t>
  </si>
  <si>
    <t>(План-Факт)</t>
  </si>
  <si>
    <t>1.9. Оплата юр.услуг</t>
  </si>
  <si>
    <t>1.1.  з/п административно-управл.персонала</t>
  </si>
  <si>
    <t>1.2. Отпускные на время ухода в отпуск</t>
  </si>
  <si>
    <t xml:space="preserve">       Замещение на время ухода в отпуск</t>
  </si>
  <si>
    <t>1.3. Подоходный налог НДФЛ</t>
  </si>
  <si>
    <t xml:space="preserve">1.4. налог с ФОТ </t>
  </si>
  <si>
    <t>1.5. Налог УСН</t>
  </si>
  <si>
    <t xml:space="preserve">1.7. Расходы на интернет </t>
  </si>
  <si>
    <t>1.6. Расходы мобильную связь</t>
  </si>
  <si>
    <t>1.8. Канцелярские расходы</t>
  </si>
  <si>
    <t>1.10. Отправка писем,документов (жил.инспекция,экология .</t>
  </si>
  <si>
    <t>1.12. Ведение сайта</t>
  </si>
  <si>
    <t>1.11. Изготовление электронного ключа ЭЦП</t>
  </si>
  <si>
    <t>1.13. Содержание и ремонт оргтехники , картриджи</t>
  </si>
  <si>
    <t>1.14. Покупка моноблока бухгалтеру  (офис)</t>
  </si>
  <si>
    <t xml:space="preserve">1.15. Непредвиденные расходы </t>
  </si>
  <si>
    <t>2.1. З/пл обслуживающего персонала</t>
  </si>
  <si>
    <t>2.2. Отпускные</t>
  </si>
  <si>
    <t>2.3. Замещение на время ухода в отпуск</t>
  </si>
  <si>
    <t>2.4. Подоходный налог НДФЛ</t>
  </si>
  <si>
    <t>2.5. Налоги с ФОТ</t>
  </si>
  <si>
    <t>Работы по ремонту крыши</t>
  </si>
  <si>
    <t>2.6. Текущий ремонт крыши</t>
  </si>
  <si>
    <t xml:space="preserve">2.7. Поверка  счетчиков на ГВС -д.2 "Б",2 "В", закупка кранов </t>
  </si>
  <si>
    <t>2.8. Гидроисптания отопления в 2-х домах</t>
  </si>
  <si>
    <t>2.9. Оборудование и ремонт санитарной комнаты, покупка и установка двери</t>
  </si>
  <si>
    <t>2.10. Закупка большого сейфа для документов , мебели б/у.</t>
  </si>
  <si>
    <t>2.13.  Уборка снега с крыш (альпинисты) д. 2"Б", 2" В"</t>
  </si>
  <si>
    <t>2.14. Штукатурка стен д. 2 "Б" материалы</t>
  </si>
  <si>
    <t>2.15. Ремонт трубы д. 2 " Б"   -подвал</t>
  </si>
  <si>
    <t>2.16. Ремонт плитки на входной части 4х подъездах, снятие и установка уголков</t>
  </si>
  <si>
    <t>2.18. Покупка антимагнитных пломб , завертки для окон</t>
  </si>
  <si>
    <t>3. Приобретение материалов, инвентаря и хоз.принадлежностей</t>
  </si>
  <si>
    <t>3.1. Для работы электрика</t>
  </si>
  <si>
    <t>3.2. Для работы  сантехника</t>
  </si>
  <si>
    <t>3.3. Для работы дворника</t>
  </si>
  <si>
    <t xml:space="preserve">3.4. Для работы уборщицы </t>
  </si>
  <si>
    <t>3.5. Закупка и установка клапанов-задвижек.</t>
  </si>
  <si>
    <t xml:space="preserve">3.6. Непредвиденные расходы </t>
  </si>
  <si>
    <t>4. Прочие расходы по содержанию имущества</t>
  </si>
  <si>
    <t>4.1. Оплата услуг банка</t>
  </si>
  <si>
    <t>4.2. Оплата услуг ЕИРЦ</t>
  </si>
  <si>
    <t>4.3. Изготовление и установка дверей и решеток из арматуры</t>
  </si>
  <si>
    <t>4.4. Уборка снега во дворах трактором, погрузка на машины и утилизация</t>
  </si>
  <si>
    <t>4.5. Демеркуризация перегоревших ламп</t>
  </si>
  <si>
    <t>4.7. Откачка канализационных колодцев ( 2 раза )</t>
  </si>
  <si>
    <t xml:space="preserve">4.8. Оплата страхового возмещения по решению суда, исх.номер претензии № Subr-44388-01АД/12 от 10.03.15 г. </t>
  </si>
  <si>
    <t>4.9  Закупка    4х урн</t>
  </si>
  <si>
    <t>2.19. Непредвиденные расходы</t>
  </si>
  <si>
    <t>2.17. Ремонт желобов 2х крыш после зимы д. 2 "Б",2 "В"</t>
  </si>
  <si>
    <t>4.6. Оплата электроэнергии ПАО "Мосэнергосбыт"</t>
  </si>
  <si>
    <t>2.11. Ремонт общих коридоров в подвале 2 "Б"</t>
  </si>
  <si>
    <t>Чеки</t>
  </si>
  <si>
    <t>Ремонт и оборудование сан. комнаты в подвале</t>
  </si>
  <si>
    <t>Ремонт коридоров</t>
  </si>
  <si>
    <t>АО "ТВК г.Бронницы"</t>
  </si>
  <si>
    <t>Покраска лавочек, бордюров, подъездов 4 шт(весной и осенью),заборчиков около 2х домов,разгрузка материалов из Апельсина и Касторамы</t>
  </si>
  <si>
    <t>Ремонт плитки на входной части 4 подьездов</t>
  </si>
  <si>
    <t>Поверка водосчетчика - 4шт</t>
  </si>
  <si>
    <t>Поверка вычислителя ВТЭ1К1 - 2шт</t>
  </si>
  <si>
    <t>Поверка термопреобразователя - 2шт</t>
  </si>
  <si>
    <t>Промывка отопительной системы 2-х домов</t>
  </si>
  <si>
    <t>Закупка и замена неисправных счетчиков   ВСТ-25 - 2шт</t>
  </si>
  <si>
    <t>Замена спец.элемента питания вычислителя - 2шт</t>
  </si>
  <si>
    <t>Возвращено арендаторами. См. "Приход".</t>
  </si>
  <si>
    <t>Банк "ВОЗРОЖДЕНИЕ"</t>
  </si>
  <si>
    <t>Изготовление двери и косяков в велосипедную,  установка</t>
  </si>
  <si>
    <t>Приложение № 4</t>
  </si>
  <si>
    <t>Смета расходов</t>
  </si>
  <si>
    <t>за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</si>
</sst>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 shrinkToFit="1"/>
    </xf>
    <xf numFmtId="0" fontId="9" fillId="0" borderId="0" xfId="0" applyFont="1" applyFill="1" applyBorder="1" applyAlignment="1">
      <alignment horizontal="center" vertical="top"/>
    </xf>
    <xf numFmtId="2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vertical="top"/>
    </xf>
    <xf numFmtId="164" fontId="6" fillId="0" borderId="0" xfId="1" applyFont="1" applyFill="1" applyBorder="1" applyAlignment="1">
      <alignment vertical="top"/>
    </xf>
    <xf numFmtId="164" fontId="7" fillId="0" borderId="0" xfId="1" applyFont="1" applyFill="1" applyBorder="1" applyAlignment="1">
      <alignment vertical="top"/>
    </xf>
    <xf numFmtId="164" fontId="6" fillId="0" borderId="0" xfId="1" applyFont="1" applyFill="1" applyBorder="1" applyAlignment="1">
      <alignment horizontal="right" vertical="top"/>
    </xf>
    <xf numFmtId="164" fontId="7" fillId="0" borderId="0" xfId="1" applyFont="1" applyFill="1" applyBorder="1" applyAlignment="1">
      <alignment horizontal="right" vertical="top"/>
    </xf>
    <xf numFmtId="164" fontId="9" fillId="0" borderId="0" xfId="1" applyFont="1" applyFill="1" applyBorder="1" applyAlignment="1">
      <alignment horizontal="center" vertical="top"/>
    </xf>
    <xf numFmtId="164" fontId="7" fillId="0" borderId="0" xfId="1" applyFont="1" applyFill="1" applyBorder="1" applyAlignment="1">
      <alignment horizontal="center" vertical="top"/>
    </xf>
    <xf numFmtId="164" fontId="11" fillId="0" borderId="0" xfId="1" applyFont="1" applyFill="1" applyBorder="1" applyAlignment="1">
      <alignment horizontal="right" vertical="top"/>
    </xf>
    <xf numFmtId="43" fontId="7" fillId="0" borderId="0" xfId="0" applyNumberFormat="1" applyFont="1" applyFill="1" applyBorder="1" applyAlignment="1">
      <alignment horizontal="center" vertical="top" wrapText="1"/>
    </xf>
    <xf numFmtId="164" fontId="6" fillId="0" borderId="0" xfId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 wrapText="1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164" fontId="5" fillId="0" borderId="0" xfId="0" applyNumberFormat="1" applyFont="1" applyFill="1" applyBorder="1" applyAlignment="1">
      <alignment horizontal="right" vertical="top" shrinkToFit="1"/>
    </xf>
    <xf numFmtId="16" fontId="6" fillId="0" borderId="0" xfId="0" applyNumberFormat="1" applyFont="1" applyFill="1" applyBorder="1" applyAlignment="1">
      <alignment vertical="top" wrapText="1"/>
    </xf>
    <xf numFmtId="17" fontId="6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164" fontId="7" fillId="0" borderId="0" xfId="1" applyFont="1" applyFill="1" applyBorder="1" applyAlignment="1"/>
    <xf numFmtId="2" fontId="15" fillId="0" borderId="0" xfId="0" applyNumberFormat="1" applyFont="1" applyFill="1" applyBorder="1" applyAlignment="1">
      <alignment horizontal="center" vertical="top" wrapText="1"/>
    </xf>
    <xf numFmtId="164" fontId="8" fillId="0" borderId="0" xfId="1" applyFont="1" applyFill="1" applyBorder="1" applyAlignment="1">
      <alignment horizontal="center" vertical="top"/>
    </xf>
    <xf numFmtId="43" fontId="8" fillId="0" borderId="0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165" fontId="7" fillId="0" borderId="8" xfId="0" applyNumberFormat="1" applyFont="1" applyFill="1" applyBorder="1" applyAlignment="1">
      <alignment horizontal="center" vertical="top"/>
    </xf>
    <xf numFmtId="164" fontId="7" fillId="0" borderId="8" xfId="1" applyFont="1" applyFill="1" applyBorder="1" applyAlignment="1">
      <alignment horizontal="center" vertical="top"/>
    </xf>
    <xf numFmtId="165" fontId="7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2" fontId="15" fillId="0" borderId="3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 wrapText="1" shrinkToFit="1"/>
    </xf>
    <xf numFmtId="0" fontId="15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7" fillId="0" borderId="12" xfId="0" applyFont="1" applyFill="1" applyBorder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/>
    </xf>
    <xf numFmtId="0" fontId="18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topLeftCell="A70" zoomScale="120" zoomScaleNormal="120" zoomScaleSheetLayoutView="140" workbookViewId="0">
      <selection activeCell="C91" sqref="C91"/>
    </sheetView>
  </sheetViews>
  <sheetFormatPr defaultColWidth="9.109375" defaultRowHeight="13.8" x14ac:dyDescent="0.3"/>
  <cols>
    <col min="1" max="1" width="5.5546875" style="1" customWidth="1"/>
    <col min="2" max="2" width="56.109375" style="2" customWidth="1"/>
    <col min="3" max="3" width="16.44140625" style="8" customWidth="1"/>
    <col min="4" max="4" width="14.88671875" style="8" customWidth="1"/>
    <col min="5" max="5" width="16.44140625" style="8" customWidth="1"/>
    <col min="6" max="6" width="15" style="8" customWidth="1"/>
    <col min="7" max="7" width="25.44140625" style="1" customWidth="1"/>
    <col min="8" max="16384" width="9.109375" style="1"/>
  </cols>
  <sheetData>
    <row r="1" spans="1:7" x14ac:dyDescent="0.3">
      <c r="A1" s="65" t="s">
        <v>103</v>
      </c>
      <c r="B1" s="65"/>
      <c r="C1" s="65"/>
      <c r="D1" s="65"/>
      <c r="E1" s="65"/>
      <c r="F1" s="65"/>
      <c r="G1" s="65"/>
    </row>
    <row r="2" spans="1:7" s="12" customFormat="1" x14ac:dyDescent="0.3">
      <c r="A2" s="66" t="s">
        <v>104</v>
      </c>
      <c r="B2" s="66"/>
      <c r="C2" s="66"/>
      <c r="D2" s="66"/>
      <c r="E2" s="66"/>
      <c r="F2" s="66"/>
      <c r="G2" s="66"/>
    </row>
    <row r="3" spans="1:7" x14ac:dyDescent="0.3">
      <c r="A3" s="67" t="s">
        <v>11</v>
      </c>
      <c r="B3" s="67"/>
      <c r="C3" s="67"/>
      <c r="D3" s="67"/>
      <c r="E3" s="67"/>
      <c r="F3" s="67"/>
      <c r="G3" s="67"/>
    </row>
    <row r="4" spans="1:7" ht="14.4" thickBot="1" x14ac:dyDescent="0.35">
      <c r="A4" s="67" t="s">
        <v>105</v>
      </c>
      <c r="B4" s="67"/>
      <c r="C4" s="67"/>
      <c r="D4" s="67"/>
      <c r="E4" s="67"/>
      <c r="F4" s="67"/>
      <c r="G4" s="67"/>
    </row>
    <row r="5" spans="1:7" s="11" customFormat="1" ht="15" customHeight="1" x14ac:dyDescent="0.3">
      <c r="A5" s="68" t="s">
        <v>0</v>
      </c>
      <c r="B5" s="70" t="s">
        <v>29</v>
      </c>
      <c r="C5" s="72" t="s">
        <v>30</v>
      </c>
      <c r="D5" s="72" t="s">
        <v>31</v>
      </c>
      <c r="E5" s="72"/>
      <c r="F5" s="39" t="s">
        <v>32</v>
      </c>
      <c r="G5" s="74" t="s">
        <v>1</v>
      </c>
    </row>
    <row r="6" spans="1:7" s="11" customFormat="1" ht="14.4" thickBot="1" x14ac:dyDescent="0.35">
      <c r="A6" s="69"/>
      <c r="B6" s="71"/>
      <c r="C6" s="73"/>
      <c r="D6" s="43" t="s">
        <v>33</v>
      </c>
      <c r="E6" s="44" t="s">
        <v>34</v>
      </c>
      <c r="F6" s="45" t="s">
        <v>35</v>
      </c>
      <c r="G6" s="75"/>
    </row>
    <row r="7" spans="1:7" s="5" customFormat="1" ht="15" customHeight="1" thickBot="1" x14ac:dyDescent="0.35">
      <c r="A7" s="40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2">
        <v>7</v>
      </c>
    </row>
    <row r="8" spans="1:7" s="5" customFormat="1" ht="15" customHeight="1" x14ac:dyDescent="0.3">
      <c r="A8" s="46"/>
      <c r="B8" s="64" t="s">
        <v>27</v>
      </c>
      <c r="C8" s="64"/>
      <c r="D8" s="64"/>
      <c r="E8" s="64"/>
      <c r="F8" s="3"/>
      <c r="G8" s="47"/>
    </row>
    <row r="9" spans="1:7" s="5" customFormat="1" ht="17.399999999999999" customHeight="1" x14ac:dyDescent="0.3">
      <c r="A9" s="48">
        <v>1</v>
      </c>
      <c r="B9" s="15" t="s">
        <v>37</v>
      </c>
      <c r="C9" s="20">
        <v>461858</v>
      </c>
      <c r="D9" s="22"/>
      <c r="E9" s="26">
        <v>489652.82</v>
      </c>
      <c r="F9" s="3">
        <f>C9-D9-E9</f>
        <v>-27794.820000000007</v>
      </c>
      <c r="G9" s="47"/>
    </row>
    <row r="10" spans="1:7" s="5" customFormat="1" ht="16.95" customHeight="1" x14ac:dyDescent="0.3">
      <c r="A10" s="48">
        <v>2</v>
      </c>
      <c r="B10" s="15" t="s">
        <v>38</v>
      </c>
      <c r="C10" s="20">
        <v>80605</v>
      </c>
      <c r="D10" s="22"/>
      <c r="E10" s="26">
        <v>46487.519999999997</v>
      </c>
      <c r="F10" s="3">
        <f t="shared" ref="F10:F73" si="0">C10-D10-E10</f>
        <v>34117.480000000003</v>
      </c>
      <c r="G10" s="47"/>
    </row>
    <row r="11" spans="1:7" ht="14.4" x14ac:dyDescent="0.3">
      <c r="A11" s="48">
        <v>3</v>
      </c>
      <c r="B11" s="31" t="s">
        <v>39</v>
      </c>
      <c r="C11" s="20"/>
      <c r="D11" s="18"/>
      <c r="E11" s="26">
        <v>54730.93</v>
      </c>
      <c r="F11" s="3">
        <f t="shared" si="0"/>
        <v>-54730.93</v>
      </c>
      <c r="G11" s="47"/>
    </row>
    <row r="12" spans="1:7" s="5" customFormat="1" ht="18.600000000000001" customHeight="1" x14ac:dyDescent="0.3">
      <c r="A12" s="48">
        <v>4</v>
      </c>
      <c r="B12" s="15" t="s">
        <v>40</v>
      </c>
      <c r="C12" s="20">
        <v>77362</v>
      </c>
      <c r="D12" s="22"/>
      <c r="E12" s="26">
        <v>88290.9</v>
      </c>
      <c r="F12" s="3">
        <f t="shared" si="0"/>
        <v>-10928.899999999994</v>
      </c>
      <c r="G12" s="47" t="s">
        <v>17</v>
      </c>
    </row>
    <row r="13" spans="1:7" s="5" customFormat="1" ht="16.2" customHeight="1" x14ac:dyDescent="0.3">
      <c r="A13" s="48">
        <v>5</v>
      </c>
      <c r="B13" s="15" t="s">
        <v>41</v>
      </c>
      <c r="C13" s="20">
        <v>179719</v>
      </c>
      <c r="D13" s="22"/>
      <c r="E13" s="26">
        <f>205106.55+2.93</f>
        <v>205109.47999999998</v>
      </c>
      <c r="F13" s="3">
        <f t="shared" si="0"/>
        <v>-25390.479999999981</v>
      </c>
      <c r="G13" s="47" t="s">
        <v>17</v>
      </c>
    </row>
    <row r="14" spans="1:7" s="5" customFormat="1" ht="15.6" customHeight="1" x14ac:dyDescent="0.3">
      <c r="A14" s="48">
        <v>6</v>
      </c>
      <c r="B14" s="15" t="s">
        <v>42</v>
      </c>
      <c r="C14" s="20">
        <v>14320</v>
      </c>
      <c r="D14" s="22"/>
      <c r="E14" s="26">
        <v>19700</v>
      </c>
      <c r="F14" s="3">
        <f t="shared" si="0"/>
        <v>-5380</v>
      </c>
      <c r="G14" s="47" t="s">
        <v>17</v>
      </c>
    </row>
    <row r="15" spans="1:7" s="5" customFormat="1" ht="18.600000000000001" customHeight="1" x14ac:dyDescent="0.3">
      <c r="A15" s="48">
        <v>7</v>
      </c>
      <c r="B15" s="15" t="s">
        <v>44</v>
      </c>
      <c r="C15" s="20">
        <v>8400</v>
      </c>
      <c r="E15" s="18">
        <v>9100</v>
      </c>
      <c r="F15" s="3">
        <f t="shared" si="0"/>
        <v>-700</v>
      </c>
      <c r="G15" s="49" t="s">
        <v>88</v>
      </c>
    </row>
    <row r="16" spans="1:7" ht="14.4" x14ac:dyDescent="0.3">
      <c r="A16" s="48">
        <v>8</v>
      </c>
      <c r="B16" s="15" t="s">
        <v>43</v>
      </c>
      <c r="C16" s="20">
        <v>6000</v>
      </c>
      <c r="D16" s="1"/>
      <c r="E16" s="18">
        <v>6550</v>
      </c>
      <c r="F16" s="3">
        <f t="shared" si="0"/>
        <v>-550</v>
      </c>
      <c r="G16" s="49" t="s">
        <v>88</v>
      </c>
    </row>
    <row r="17" spans="1:7" s="7" customFormat="1" ht="14.4" x14ac:dyDescent="0.3">
      <c r="A17" s="48">
        <v>9</v>
      </c>
      <c r="B17" s="15" t="s">
        <v>45</v>
      </c>
      <c r="C17" s="20">
        <v>9000</v>
      </c>
      <c r="D17" s="18">
        <v>8984</v>
      </c>
      <c r="F17" s="3">
        <f t="shared" si="0"/>
        <v>16</v>
      </c>
      <c r="G17" s="49" t="s">
        <v>13</v>
      </c>
    </row>
    <row r="18" spans="1:7" ht="14.4" x14ac:dyDescent="0.3">
      <c r="A18" s="48">
        <v>10</v>
      </c>
      <c r="B18" s="15" t="s">
        <v>36</v>
      </c>
      <c r="C18" s="20">
        <v>25000</v>
      </c>
      <c r="D18" s="19">
        <v>0</v>
      </c>
      <c r="E18" s="19"/>
      <c r="F18" s="3">
        <f t="shared" si="0"/>
        <v>25000</v>
      </c>
      <c r="G18" s="47"/>
    </row>
    <row r="19" spans="1:7" ht="15" customHeight="1" x14ac:dyDescent="0.3">
      <c r="A19" s="48">
        <v>11</v>
      </c>
      <c r="B19" s="15" t="s">
        <v>46</v>
      </c>
      <c r="C19" s="20">
        <v>2000</v>
      </c>
      <c r="D19" s="1"/>
      <c r="E19" s="18">
        <v>1250.76</v>
      </c>
      <c r="F19" s="3">
        <f t="shared" si="0"/>
        <v>749.24</v>
      </c>
      <c r="G19" s="49" t="s">
        <v>88</v>
      </c>
    </row>
    <row r="20" spans="1:7" s="12" customFormat="1" ht="26.4" x14ac:dyDescent="0.3">
      <c r="A20" s="48">
        <v>12</v>
      </c>
      <c r="B20" s="15" t="s">
        <v>48</v>
      </c>
      <c r="C20" s="20">
        <v>4000</v>
      </c>
      <c r="D20" s="18"/>
      <c r="E20" s="18">
        <v>2950</v>
      </c>
      <c r="F20" s="3">
        <f t="shared" si="0"/>
        <v>1050</v>
      </c>
      <c r="G20" s="50" t="s">
        <v>18</v>
      </c>
    </row>
    <row r="21" spans="1:7" ht="14.4" x14ac:dyDescent="0.3">
      <c r="A21" s="48">
        <v>13</v>
      </c>
      <c r="B21" s="15" t="s">
        <v>47</v>
      </c>
      <c r="C21" s="20">
        <v>25700</v>
      </c>
      <c r="D21" s="18"/>
      <c r="E21" s="18">
        <v>25700</v>
      </c>
      <c r="F21" s="3">
        <f t="shared" si="0"/>
        <v>0</v>
      </c>
      <c r="G21" s="51" t="s">
        <v>24</v>
      </c>
    </row>
    <row r="22" spans="1:7" ht="14.4" x14ac:dyDescent="0.3">
      <c r="A22" s="48">
        <v>14</v>
      </c>
      <c r="B22" s="15" t="s">
        <v>49</v>
      </c>
      <c r="C22" s="20">
        <v>8000</v>
      </c>
      <c r="D22" s="18">
        <v>2860</v>
      </c>
      <c r="E22" s="18">
        <v>4800</v>
      </c>
      <c r="F22" s="3">
        <f t="shared" si="0"/>
        <v>340</v>
      </c>
      <c r="G22" s="49" t="s">
        <v>13</v>
      </c>
    </row>
    <row r="23" spans="1:7" x14ac:dyDescent="0.3">
      <c r="A23" s="48">
        <v>15</v>
      </c>
      <c r="B23" s="2" t="s">
        <v>19</v>
      </c>
      <c r="C23" s="21"/>
      <c r="D23" s="19"/>
      <c r="E23" s="19">
        <v>3300</v>
      </c>
      <c r="F23" s="36">
        <f t="shared" si="0"/>
        <v>-3300</v>
      </c>
      <c r="G23" s="51" t="s">
        <v>20</v>
      </c>
    </row>
    <row r="24" spans="1:7" x14ac:dyDescent="0.3">
      <c r="A24" s="48">
        <v>16</v>
      </c>
      <c r="B24" s="2" t="s">
        <v>22</v>
      </c>
      <c r="C24" s="21"/>
      <c r="D24" s="1"/>
      <c r="E24" s="23">
        <v>1500</v>
      </c>
      <c r="F24" s="36">
        <f t="shared" si="0"/>
        <v>-1500</v>
      </c>
      <c r="G24" s="51" t="s">
        <v>21</v>
      </c>
    </row>
    <row r="25" spans="1:7" ht="14.4" x14ac:dyDescent="0.3">
      <c r="A25" s="48">
        <v>17</v>
      </c>
      <c r="B25" s="15" t="s">
        <v>50</v>
      </c>
      <c r="C25" s="20">
        <v>28990</v>
      </c>
      <c r="D25" s="18">
        <v>28990</v>
      </c>
      <c r="E25" s="19"/>
      <c r="F25" s="3">
        <f t="shared" si="0"/>
        <v>0</v>
      </c>
      <c r="G25" s="49" t="s">
        <v>13</v>
      </c>
    </row>
    <row r="26" spans="1:7" ht="14.4" x14ac:dyDescent="0.3">
      <c r="A26" s="48">
        <v>18</v>
      </c>
      <c r="B26" s="15" t="s">
        <v>51</v>
      </c>
      <c r="C26" s="20">
        <v>20000</v>
      </c>
      <c r="D26" s="18">
        <v>5531</v>
      </c>
      <c r="E26" s="19">
        <v>12540</v>
      </c>
      <c r="F26" s="3">
        <f t="shared" si="0"/>
        <v>1929</v>
      </c>
      <c r="G26" s="49" t="s">
        <v>13</v>
      </c>
    </row>
    <row r="27" spans="1:7" x14ac:dyDescent="0.3">
      <c r="A27" s="48">
        <v>19</v>
      </c>
      <c r="B27" s="2" t="s">
        <v>9</v>
      </c>
      <c r="C27" s="21"/>
      <c r="D27" s="19"/>
      <c r="E27" s="19">
        <v>12540</v>
      </c>
      <c r="F27" s="36">
        <f t="shared" si="0"/>
        <v>-12540</v>
      </c>
      <c r="G27" s="51" t="s">
        <v>23</v>
      </c>
    </row>
    <row r="28" spans="1:7" x14ac:dyDescent="0.3">
      <c r="A28" s="48">
        <v>20</v>
      </c>
      <c r="B28" s="2" t="s">
        <v>12</v>
      </c>
      <c r="C28" s="21"/>
      <c r="D28" s="19"/>
      <c r="E28" s="19">
        <v>1400</v>
      </c>
      <c r="F28" s="36">
        <f t="shared" si="0"/>
        <v>-1400</v>
      </c>
      <c r="G28" s="51" t="s">
        <v>101</v>
      </c>
    </row>
    <row r="29" spans="1:7" ht="15.6" x14ac:dyDescent="0.3">
      <c r="A29" s="52"/>
      <c r="B29" s="64" t="s">
        <v>2</v>
      </c>
      <c r="C29" s="64"/>
      <c r="D29" s="64"/>
      <c r="E29" s="64"/>
      <c r="F29" s="36"/>
      <c r="G29" s="47"/>
    </row>
    <row r="30" spans="1:7" ht="14.4" x14ac:dyDescent="0.3">
      <c r="A30" s="53">
        <v>1</v>
      </c>
      <c r="B30" s="15" t="s">
        <v>52</v>
      </c>
      <c r="C30" s="20">
        <v>302083</v>
      </c>
      <c r="D30" s="18"/>
      <c r="E30" s="18">
        <v>352153.74</v>
      </c>
      <c r="F30" s="3">
        <f t="shared" si="0"/>
        <v>-50070.739999999991</v>
      </c>
      <c r="G30" s="47"/>
    </row>
    <row r="31" spans="1:7" ht="14.4" x14ac:dyDescent="0.3">
      <c r="A31" s="53">
        <v>2</v>
      </c>
      <c r="B31" s="15" t="s">
        <v>53</v>
      </c>
      <c r="C31" s="20">
        <v>34168</v>
      </c>
      <c r="D31" s="18"/>
      <c r="E31" s="18">
        <v>43782.63</v>
      </c>
      <c r="F31" s="3">
        <f t="shared" si="0"/>
        <v>-9614.6299999999974</v>
      </c>
      <c r="G31" s="47"/>
    </row>
    <row r="32" spans="1:7" ht="14.4" x14ac:dyDescent="0.3">
      <c r="A32" s="53">
        <v>3</v>
      </c>
      <c r="B32" s="31" t="s">
        <v>54</v>
      </c>
      <c r="C32" s="20">
        <v>73260</v>
      </c>
      <c r="D32" s="18"/>
      <c r="E32" s="18">
        <v>60137.98</v>
      </c>
      <c r="F32" s="3">
        <f t="shared" si="0"/>
        <v>13122.019999999997</v>
      </c>
      <c r="G32" s="47"/>
    </row>
    <row r="33" spans="1:7" ht="14.4" x14ac:dyDescent="0.3">
      <c r="A33" s="53">
        <v>4</v>
      </c>
      <c r="B33" s="31" t="s">
        <v>55</v>
      </c>
      <c r="C33" s="20">
        <v>57989</v>
      </c>
      <c r="D33" s="18"/>
      <c r="E33" s="18">
        <v>68148.100000000006</v>
      </c>
      <c r="F33" s="3">
        <f t="shared" si="0"/>
        <v>-10159.100000000006</v>
      </c>
      <c r="G33" s="47" t="s">
        <v>17</v>
      </c>
    </row>
    <row r="34" spans="1:7" ht="14.4" x14ac:dyDescent="0.3">
      <c r="A34" s="53">
        <v>5</v>
      </c>
      <c r="B34" s="31" t="s">
        <v>56</v>
      </c>
      <c r="C34" s="20">
        <v>136737</v>
      </c>
      <c r="D34" s="18"/>
      <c r="E34" s="18">
        <v>160045.43</v>
      </c>
      <c r="F34" s="3">
        <f t="shared" si="0"/>
        <v>-23308.429999999993</v>
      </c>
      <c r="G34" s="47" t="s">
        <v>17</v>
      </c>
    </row>
    <row r="35" spans="1:7" ht="14.4" x14ac:dyDescent="0.3">
      <c r="A35" s="53">
        <v>6</v>
      </c>
      <c r="B35" s="15" t="s">
        <v>58</v>
      </c>
      <c r="C35" s="20">
        <v>126410.68</v>
      </c>
      <c r="D35" s="26">
        <v>137.80000000000001</v>
      </c>
      <c r="E35" s="18">
        <v>96000</v>
      </c>
      <c r="F35" s="3">
        <f t="shared" si="0"/>
        <v>30272.87999999999</v>
      </c>
      <c r="G35" s="49" t="s">
        <v>13</v>
      </c>
    </row>
    <row r="36" spans="1:7" x14ac:dyDescent="0.3">
      <c r="A36" s="53">
        <v>7</v>
      </c>
      <c r="B36" s="10" t="s">
        <v>57</v>
      </c>
      <c r="C36" s="21"/>
      <c r="D36" s="19"/>
      <c r="E36" s="19">
        <v>47000</v>
      </c>
      <c r="F36" s="36">
        <f t="shared" si="0"/>
        <v>-47000</v>
      </c>
      <c r="G36" s="51" t="s">
        <v>24</v>
      </c>
    </row>
    <row r="37" spans="1:7" x14ac:dyDescent="0.3">
      <c r="A37" s="53">
        <v>8</v>
      </c>
      <c r="B37" s="10" t="s">
        <v>57</v>
      </c>
      <c r="C37" s="21"/>
      <c r="D37" s="19"/>
      <c r="E37" s="19">
        <v>49000</v>
      </c>
      <c r="F37" s="36">
        <f t="shared" si="0"/>
        <v>-49000</v>
      </c>
      <c r="G37" s="51" t="s">
        <v>24</v>
      </c>
    </row>
    <row r="38" spans="1:7" ht="27.6" x14ac:dyDescent="0.3">
      <c r="A38" s="53">
        <v>9</v>
      </c>
      <c r="B38" s="15" t="s">
        <v>59</v>
      </c>
      <c r="C38" s="20">
        <v>30060</v>
      </c>
      <c r="D38" s="18">
        <v>710.3</v>
      </c>
      <c r="E38" s="18">
        <v>29054</v>
      </c>
      <c r="F38" s="3">
        <f t="shared" si="0"/>
        <v>295.70000000000073</v>
      </c>
      <c r="G38" s="49" t="s">
        <v>13</v>
      </c>
    </row>
    <row r="39" spans="1:7" x14ac:dyDescent="0.3">
      <c r="A39" s="53">
        <v>10</v>
      </c>
      <c r="B39" s="10" t="s">
        <v>95</v>
      </c>
      <c r="C39" s="21"/>
      <c r="D39" s="19"/>
      <c r="E39" s="23">
        <v>12954</v>
      </c>
      <c r="F39" s="36">
        <f t="shared" si="0"/>
        <v>-12954</v>
      </c>
      <c r="G39" s="47" t="s">
        <v>3</v>
      </c>
    </row>
    <row r="40" spans="1:7" x14ac:dyDescent="0.3">
      <c r="A40" s="53">
        <v>11</v>
      </c>
      <c r="B40" s="10" t="s">
        <v>94</v>
      </c>
      <c r="C40" s="21"/>
      <c r="D40" s="19"/>
      <c r="E40" s="23">
        <v>10800</v>
      </c>
      <c r="F40" s="36">
        <f t="shared" si="0"/>
        <v>-10800</v>
      </c>
      <c r="G40" s="47" t="s">
        <v>3</v>
      </c>
    </row>
    <row r="41" spans="1:7" x14ac:dyDescent="0.3">
      <c r="A41" s="53">
        <v>12</v>
      </c>
      <c r="B41" s="10" t="s">
        <v>96</v>
      </c>
      <c r="C41" s="21"/>
      <c r="D41" s="19"/>
      <c r="E41" s="23">
        <v>5300</v>
      </c>
      <c r="F41" s="36">
        <f t="shared" si="0"/>
        <v>-5300</v>
      </c>
      <c r="G41" s="47" t="s">
        <v>3</v>
      </c>
    </row>
    <row r="42" spans="1:7" ht="14.4" x14ac:dyDescent="0.3">
      <c r="A42" s="53">
        <v>13</v>
      </c>
      <c r="B42" s="15" t="s">
        <v>60</v>
      </c>
      <c r="C42" s="20">
        <v>48000</v>
      </c>
      <c r="D42" s="18">
        <v>2856</v>
      </c>
      <c r="E42" s="18">
        <v>44000</v>
      </c>
      <c r="F42" s="3">
        <f t="shared" si="0"/>
        <v>1144</v>
      </c>
      <c r="G42" s="49" t="s">
        <v>13</v>
      </c>
    </row>
    <row r="43" spans="1:7" x14ac:dyDescent="0.3">
      <c r="A43" s="53">
        <v>14</v>
      </c>
      <c r="B43" s="2" t="s">
        <v>97</v>
      </c>
      <c r="C43" s="21"/>
      <c r="D43" s="19"/>
      <c r="E43" s="23">
        <v>44000</v>
      </c>
      <c r="F43" s="36">
        <f t="shared" si="0"/>
        <v>-44000</v>
      </c>
      <c r="G43" s="47" t="s">
        <v>3</v>
      </c>
    </row>
    <row r="44" spans="1:7" ht="27.6" x14ac:dyDescent="0.3">
      <c r="A44" s="53">
        <v>15</v>
      </c>
      <c r="B44" s="15" t="s">
        <v>61</v>
      </c>
      <c r="C44" s="20">
        <v>135850</v>
      </c>
      <c r="D44" s="18">
        <v>68850.31</v>
      </c>
      <c r="E44" s="18">
        <v>67000</v>
      </c>
      <c r="F44" s="3">
        <f t="shared" si="0"/>
        <v>-0.30999999999767169</v>
      </c>
      <c r="G44" s="49" t="s">
        <v>13</v>
      </c>
    </row>
    <row r="45" spans="1:7" x14ac:dyDescent="0.3">
      <c r="A45" s="53">
        <v>16</v>
      </c>
      <c r="B45" s="10" t="s">
        <v>89</v>
      </c>
      <c r="C45" s="20"/>
      <c r="D45" s="19"/>
      <c r="E45" s="19">
        <v>28000</v>
      </c>
      <c r="F45" s="36">
        <f t="shared" si="0"/>
        <v>-28000</v>
      </c>
      <c r="G45" s="49" t="s">
        <v>24</v>
      </c>
    </row>
    <row r="46" spans="1:7" x14ac:dyDescent="0.3">
      <c r="A46" s="53">
        <v>17</v>
      </c>
      <c r="B46" s="10" t="s">
        <v>89</v>
      </c>
      <c r="C46" s="20"/>
      <c r="D46" s="19"/>
      <c r="E46" s="19">
        <v>25000</v>
      </c>
      <c r="F46" s="36">
        <f t="shared" si="0"/>
        <v>-25000</v>
      </c>
      <c r="G46" s="49" t="s">
        <v>24</v>
      </c>
    </row>
    <row r="47" spans="1:7" x14ac:dyDescent="0.3">
      <c r="A47" s="53">
        <v>18</v>
      </c>
      <c r="B47" s="10" t="s">
        <v>89</v>
      </c>
      <c r="C47" s="20"/>
      <c r="D47" s="19"/>
      <c r="E47" s="19">
        <v>14000</v>
      </c>
      <c r="F47" s="36">
        <f t="shared" si="0"/>
        <v>-14000</v>
      </c>
      <c r="G47" s="49" t="s">
        <v>24</v>
      </c>
    </row>
    <row r="48" spans="1:7" ht="27.6" x14ac:dyDescent="0.3">
      <c r="A48" s="53">
        <v>19</v>
      </c>
      <c r="B48" s="15" t="s">
        <v>62</v>
      </c>
      <c r="C48" s="20">
        <v>23700</v>
      </c>
      <c r="D48" s="20">
        <v>23700</v>
      </c>
      <c r="E48" s="18">
        <v>0</v>
      </c>
      <c r="F48" s="3">
        <f t="shared" si="0"/>
        <v>0</v>
      </c>
      <c r="G48" s="49" t="s">
        <v>13</v>
      </c>
    </row>
    <row r="49" spans="1:7" ht="14.4" x14ac:dyDescent="0.3">
      <c r="A49" s="53">
        <v>20</v>
      </c>
      <c r="B49" s="15" t="s">
        <v>87</v>
      </c>
      <c r="C49" s="20">
        <v>127000</v>
      </c>
      <c r="D49" s="18">
        <v>34556.06</v>
      </c>
      <c r="E49" s="26">
        <v>91000</v>
      </c>
      <c r="F49" s="3">
        <f t="shared" si="0"/>
        <v>1443.9400000000023</v>
      </c>
      <c r="G49" s="49" t="s">
        <v>13</v>
      </c>
    </row>
    <row r="50" spans="1:7" x14ac:dyDescent="0.3">
      <c r="A50" s="53">
        <v>21</v>
      </c>
      <c r="B50" s="10" t="s">
        <v>90</v>
      </c>
      <c r="C50" s="20"/>
      <c r="D50" s="19"/>
      <c r="E50" s="19">
        <v>56000</v>
      </c>
      <c r="F50" s="36">
        <f t="shared" si="0"/>
        <v>-56000</v>
      </c>
      <c r="G50" s="49" t="s">
        <v>24</v>
      </c>
    </row>
    <row r="51" spans="1:7" x14ac:dyDescent="0.3">
      <c r="A51" s="53">
        <v>22</v>
      </c>
      <c r="B51" s="10" t="s">
        <v>90</v>
      </c>
      <c r="C51" s="20"/>
      <c r="D51" s="19"/>
      <c r="E51" s="19">
        <v>35000</v>
      </c>
      <c r="F51" s="36">
        <f t="shared" si="0"/>
        <v>-35000</v>
      </c>
      <c r="G51" s="49" t="s">
        <v>24</v>
      </c>
    </row>
    <row r="52" spans="1:7" ht="27.6" x14ac:dyDescent="0.25">
      <c r="A52" s="53">
        <v>23</v>
      </c>
      <c r="B52" s="34" t="s">
        <v>5</v>
      </c>
      <c r="C52" s="20">
        <v>30000</v>
      </c>
      <c r="D52" s="18">
        <v>14877</v>
      </c>
      <c r="E52" s="18">
        <v>15000</v>
      </c>
      <c r="F52" s="3">
        <f t="shared" si="0"/>
        <v>123</v>
      </c>
      <c r="G52" s="49" t="s">
        <v>13</v>
      </c>
    </row>
    <row r="53" spans="1:7" ht="41.4" x14ac:dyDescent="0.3">
      <c r="A53" s="53">
        <v>24</v>
      </c>
      <c r="B53" s="10" t="s">
        <v>92</v>
      </c>
      <c r="C53" s="21"/>
      <c r="D53" s="19"/>
      <c r="E53" s="19">
        <v>15000</v>
      </c>
      <c r="F53" s="36">
        <f t="shared" si="0"/>
        <v>-15000</v>
      </c>
      <c r="G53" s="51" t="s">
        <v>24</v>
      </c>
    </row>
    <row r="54" spans="1:7" ht="15" customHeight="1" x14ac:dyDescent="0.3">
      <c r="A54" s="53">
        <v>25</v>
      </c>
      <c r="B54" s="15" t="s">
        <v>63</v>
      </c>
      <c r="C54" s="20">
        <v>102000</v>
      </c>
      <c r="D54" s="19"/>
      <c r="E54" s="18">
        <v>62000</v>
      </c>
      <c r="F54" s="3">
        <f t="shared" si="0"/>
        <v>40000</v>
      </c>
      <c r="G54" s="49"/>
    </row>
    <row r="55" spans="1:7" x14ac:dyDescent="0.3">
      <c r="A55" s="53">
        <v>26</v>
      </c>
      <c r="B55" s="10" t="s">
        <v>4</v>
      </c>
      <c r="C55" s="21"/>
      <c r="D55" s="19"/>
      <c r="E55" s="19">
        <v>30000</v>
      </c>
      <c r="F55" s="36">
        <f t="shared" si="0"/>
        <v>-30000</v>
      </c>
      <c r="G55" s="49" t="s">
        <v>24</v>
      </c>
    </row>
    <row r="56" spans="1:7" x14ac:dyDescent="0.3">
      <c r="A56" s="53">
        <v>27</v>
      </c>
      <c r="B56" s="10" t="s">
        <v>4</v>
      </c>
      <c r="C56" s="21"/>
      <c r="D56" s="19"/>
      <c r="E56" s="19">
        <v>12000</v>
      </c>
      <c r="F56" s="36">
        <f t="shared" si="0"/>
        <v>-12000</v>
      </c>
      <c r="G56" s="49" t="s">
        <v>24</v>
      </c>
    </row>
    <row r="57" spans="1:7" x14ac:dyDescent="0.3">
      <c r="A57" s="53">
        <v>28</v>
      </c>
      <c r="B57" s="10" t="s">
        <v>4</v>
      </c>
      <c r="C57" s="21"/>
      <c r="D57" s="19"/>
      <c r="E57" s="19">
        <v>20000</v>
      </c>
      <c r="F57" s="36">
        <f t="shared" si="0"/>
        <v>-20000</v>
      </c>
      <c r="G57" s="49" t="s">
        <v>24</v>
      </c>
    </row>
    <row r="58" spans="1:7" x14ac:dyDescent="0.3">
      <c r="A58" s="53">
        <v>29</v>
      </c>
      <c r="B58" s="32" t="s">
        <v>64</v>
      </c>
      <c r="C58" s="20">
        <v>214000</v>
      </c>
      <c r="D58" s="18">
        <v>56388</v>
      </c>
      <c r="E58" s="19"/>
      <c r="F58" s="36">
        <f t="shared" si="0"/>
        <v>157612</v>
      </c>
      <c r="G58" s="47"/>
    </row>
    <row r="59" spans="1:7" ht="14.4" x14ac:dyDescent="0.3">
      <c r="A59" s="53">
        <v>30</v>
      </c>
      <c r="B59" s="15" t="s">
        <v>65</v>
      </c>
      <c r="C59" s="20">
        <v>4000</v>
      </c>
      <c r="D59" s="19"/>
      <c r="E59" s="18">
        <v>4000</v>
      </c>
      <c r="F59" s="3">
        <f t="shared" si="0"/>
        <v>0</v>
      </c>
      <c r="G59" s="47"/>
    </row>
    <row r="60" spans="1:7" x14ac:dyDescent="0.3">
      <c r="A60" s="53">
        <v>31</v>
      </c>
      <c r="B60" s="10" t="s">
        <v>26</v>
      </c>
      <c r="C60" s="21"/>
      <c r="D60" s="19"/>
      <c r="E60" s="19">
        <v>4000</v>
      </c>
      <c r="F60" s="36">
        <f t="shared" si="0"/>
        <v>-4000</v>
      </c>
      <c r="G60" s="51" t="s">
        <v>24</v>
      </c>
    </row>
    <row r="61" spans="1:7" ht="27.6" x14ac:dyDescent="0.3">
      <c r="A61" s="53">
        <v>32</v>
      </c>
      <c r="B61" s="15" t="s">
        <v>66</v>
      </c>
      <c r="C61" s="20">
        <v>6000</v>
      </c>
      <c r="D61" s="18">
        <v>1001.3</v>
      </c>
      <c r="E61" s="18">
        <v>5000</v>
      </c>
      <c r="F61" s="3">
        <f t="shared" si="0"/>
        <v>-1.3000000000001819</v>
      </c>
      <c r="G61" s="47"/>
    </row>
    <row r="62" spans="1:7" x14ac:dyDescent="0.3">
      <c r="A62" s="53">
        <v>33</v>
      </c>
      <c r="B62" s="10" t="s">
        <v>93</v>
      </c>
      <c r="C62" s="21"/>
      <c r="D62" s="19"/>
      <c r="E62" s="19">
        <v>5000</v>
      </c>
      <c r="F62" s="36">
        <f t="shared" si="0"/>
        <v>-5000</v>
      </c>
      <c r="G62" s="51" t="s">
        <v>24</v>
      </c>
    </row>
    <row r="63" spans="1:7" ht="14.4" x14ac:dyDescent="0.3">
      <c r="A63" s="53">
        <v>34</v>
      </c>
      <c r="B63" s="15" t="s">
        <v>85</v>
      </c>
      <c r="C63" s="20">
        <v>8000</v>
      </c>
      <c r="D63" s="19"/>
      <c r="E63" s="18">
        <v>8000</v>
      </c>
      <c r="F63" s="3">
        <f t="shared" si="0"/>
        <v>0</v>
      </c>
      <c r="G63" s="49"/>
    </row>
    <row r="64" spans="1:7" x14ac:dyDescent="0.3">
      <c r="A64" s="53">
        <v>35</v>
      </c>
      <c r="B64" s="10" t="s">
        <v>8</v>
      </c>
      <c r="C64" s="21"/>
      <c r="D64" s="19"/>
      <c r="E64" s="19">
        <v>8000</v>
      </c>
      <c r="F64" s="36">
        <f t="shared" si="0"/>
        <v>-8000</v>
      </c>
      <c r="G64" s="51" t="s">
        <v>24</v>
      </c>
    </row>
    <row r="65" spans="1:7" x14ac:dyDescent="0.3">
      <c r="A65" s="53">
        <v>36</v>
      </c>
      <c r="B65" s="15" t="s">
        <v>67</v>
      </c>
      <c r="C65" s="20">
        <v>8000</v>
      </c>
      <c r="D65" s="18">
        <v>3852.36</v>
      </c>
      <c r="E65" s="19"/>
      <c r="F65" s="36">
        <f t="shared" si="0"/>
        <v>4147.6399999999994</v>
      </c>
      <c r="G65" s="47"/>
    </row>
    <row r="66" spans="1:7" ht="14.4" x14ac:dyDescent="0.3">
      <c r="A66" s="53">
        <v>37</v>
      </c>
      <c r="B66" s="15" t="s">
        <v>84</v>
      </c>
      <c r="C66" s="20">
        <v>45000</v>
      </c>
      <c r="D66" s="18">
        <v>22090</v>
      </c>
      <c r="E66" s="26">
        <v>20806</v>
      </c>
      <c r="F66" s="3">
        <f t="shared" si="0"/>
        <v>2104</v>
      </c>
      <c r="G66" s="47"/>
    </row>
    <row r="67" spans="1:7" x14ac:dyDescent="0.3">
      <c r="A67" s="53">
        <v>38</v>
      </c>
      <c r="B67" s="2" t="s">
        <v>98</v>
      </c>
      <c r="C67" s="20"/>
      <c r="D67" s="19"/>
      <c r="E67" s="23">
        <v>20806</v>
      </c>
      <c r="F67" s="36">
        <f t="shared" si="0"/>
        <v>-20806</v>
      </c>
      <c r="G67" s="47" t="s">
        <v>3</v>
      </c>
    </row>
    <row r="68" spans="1:7" ht="15.6" x14ac:dyDescent="0.3">
      <c r="A68" s="54"/>
      <c r="B68" s="63" t="s">
        <v>68</v>
      </c>
      <c r="C68" s="63"/>
      <c r="D68" s="63"/>
      <c r="E68" s="63"/>
      <c r="F68" s="36">
        <f t="shared" si="0"/>
        <v>0</v>
      </c>
      <c r="G68" s="47"/>
    </row>
    <row r="69" spans="1:7" x14ac:dyDescent="0.3">
      <c r="A69" s="53">
        <v>1</v>
      </c>
      <c r="B69" s="15" t="s">
        <v>69</v>
      </c>
      <c r="C69" s="20">
        <v>11000</v>
      </c>
      <c r="D69" s="18">
        <v>11002.4</v>
      </c>
      <c r="E69" s="19"/>
      <c r="F69" s="36">
        <f t="shared" si="0"/>
        <v>-2.3999999999996362</v>
      </c>
      <c r="G69" s="49" t="s">
        <v>13</v>
      </c>
    </row>
    <row r="70" spans="1:7" x14ac:dyDescent="0.3">
      <c r="A70" s="53">
        <v>2</v>
      </c>
      <c r="B70" s="15" t="s">
        <v>70</v>
      </c>
      <c r="C70" s="20">
        <v>6000</v>
      </c>
      <c r="D70" s="18">
        <v>5890</v>
      </c>
      <c r="E70" s="19"/>
      <c r="F70" s="36">
        <f t="shared" si="0"/>
        <v>110</v>
      </c>
      <c r="G70" s="49" t="s">
        <v>13</v>
      </c>
    </row>
    <row r="71" spans="1:7" x14ac:dyDescent="0.3">
      <c r="A71" s="53">
        <v>3</v>
      </c>
      <c r="B71" s="15" t="s">
        <v>71</v>
      </c>
      <c r="C71" s="20">
        <v>10000</v>
      </c>
      <c r="D71" s="18">
        <v>9995.9599999999991</v>
      </c>
      <c r="E71" s="19"/>
      <c r="F71" s="36">
        <f t="shared" si="0"/>
        <v>4.0400000000008731</v>
      </c>
      <c r="G71" s="49" t="s">
        <v>13</v>
      </c>
    </row>
    <row r="72" spans="1:7" x14ac:dyDescent="0.3">
      <c r="A72" s="53">
        <v>4</v>
      </c>
      <c r="B72" s="15" t="s">
        <v>72</v>
      </c>
      <c r="C72" s="20">
        <v>8500</v>
      </c>
      <c r="D72" s="18">
        <v>8500.5400000000009</v>
      </c>
      <c r="E72" s="19"/>
      <c r="F72" s="36">
        <f t="shared" si="0"/>
        <v>-0.54000000000087311</v>
      </c>
      <c r="G72" s="49" t="s">
        <v>13</v>
      </c>
    </row>
    <row r="73" spans="1:7" x14ac:dyDescent="0.3">
      <c r="A73" s="53">
        <v>5</v>
      </c>
      <c r="B73" s="15" t="s">
        <v>73</v>
      </c>
      <c r="C73" s="20">
        <v>5000</v>
      </c>
      <c r="D73" s="18">
        <v>4730.03</v>
      </c>
      <c r="E73" s="18"/>
      <c r="F73" s="36">
        <f t="shared" si="0"/>
        <v>269.97000000000025</v>
      </c>
      <c r="G73" s="49" t="s">
        <v>13</v>
      </c>
    </row>
    <row r="74" spans="1:7" ht="14.4" x14ac:dyDescent="0.3">
      <c r="A74" s="53">
        <v>6</v>
      </c>
      <c r="B74" s="15" t="s">
        <v>74</v>
      </c>
      <c r="C74" s="20">
        <v>20000</v>
      </c>
      <c r="D74" s="18">
        <v>7186.9</v>
      </c>
      <c r="E74" s="18">
        <v>12810</v>
      </c>
      <c r="F74" s="3">
        <f t="shared" ref="F74:F94" si="1">C74-D74-E74</f>
        <v>3.1000000000003638</v>
      </c>
      <c r="G74" s="49" t="s">
        <v>13</v>
      </c>
    </row>
    <row r="75" spans="1:7" x14ac:dyDescent="0.3">
      <c r="A75" s="53">
        <v>7</v>
      </c>
      <c r="B75" s="10" t="s">
        <v>99</v>
      </c>
      <c r="C75" s="21"/>
      <c r="D75" s="19"/>
      <c r="E75" s="23">
        <v>6810</v>
      </c>
      <c r="F75" s="36">
        <f t="shared" si="1"/>
        <v>-6810</v>
      </c>
      <c r="G75" s="47" t="s">
        <v>3</v>
      </c>
    </row>
    <row r="76" spans="1:7" x14ac:dyDescent="0.3">
      <c r="A76" s="53">
        <v>8</v>
      </c>
      <c r="B76" s="10" t="s">
        <v>102</v>
      </c>
      <c r="C76" s="21"/>
      <c r="D76" s="19"/>
      <c r="E76" s="19">
        <v>6000</v>
      </c>
      <c r="F76" s="36">
        <f t="shared" si="1"/>
        <v>-6000</v>
      </c>
      <c r="G76" s="51" t="s">
        <v>24</v>
      </c>
    </row>
    <row r="77" spans="1:7" ht="15.6" x14ac:dyDescent="0.3">
      <c r="A77" s="54"/>
      <c r="B77" s="62" t="s">
        <v>75</v>
      </c>
      <c r="C77" s="62"/>
      <c r="D77" s="62"/>
      <c r="E77" s="62"/>
      <c r="F77" s="36"/>
      <c r="G77" s="47"/>
    </row>
    <row r="78" spans="1:7" ht="14.4" x14ac:dyDescent="0.25">
      <c r="A78" s="54">
        <v>1</v>
      </c>
      <c r="B78" s="15" t="s">
        <v>76</v>
      </c>
      <c r="C78" s="20">
        <v>29100</v>
      </c>
      <c r="D78" s="35"/>
      <c r="E78" s="18">
        <f>27770.58+0.76</f>
        <v>27771.34</v>
      </c>
      <c r="F78" s="3">
        <f t="shared" si="1"/>
        <v>1328.6599999999999</v>
      </c>
      <c r="G78" s="47"/>
    </row>
    <row r="79" spans="1:7" ht="14.4" x14ac:dyDescent="0.25">
      <c r="A79" s="54">
        <v>2</v>
      </c>
      <c r="B79" s="15" t="s">
        <v>77</v>
      </c>
      <c r="C79" s="20">
        <v>130000</v>
      </c>
      <c r="D79" s="35"/>
      <c r="E79" s="18"/>
      <c r="F79" s="3">
        <f t="shared" si="1"/>
        <v>130000</v>
      </c>
      <c r="G79" s="47"/>
    </row>
    <row r="80" spans="1:7" ht="27.6" x14ac:dyDescent="0.3">
      <c r="A80" s="54">
        <v>3</v>
      </c>
      <c r="B80" s="15" t="s">
        <v>78</v>
      </c>
      <c r="C80" s="20">
        <v>30000</v>
      </c>
      <c r="D80" s="19"/>
      <c r="E80" s="18">
        <v>30000</v>
      </c>
      <c r="F80" s="3">
        <f t="shared" si="1"/>
        <v>0</v>
      </c>
      <c r="G80" s="51" t="s">
        <v>24</v>
      </c>
    </row>
    <row r="81" spans="1:7" ht="15" customHeight="1" x14ac:dyDescent="0.3">
      <c r="A81" s="54">
        <v>4</v>
      </c>
      <c r="B81" s="15" t="s">
        <v>79</v>
      </c>
      <c r="C81" s="20">
        <v>83000</v>
      </c>
      <c r="D81" s="19"/>
      <c r="E81" s="18">
        <v>71500</v>
      </c>
      <c r="F81" s="3">
        <f t="shared" si="1"/>
        <v>11500</v>
      </c>
      <c r="G81" s="49"/>
    </row>
    <row r="82" spans="1:7" ht="30" customHeight="1" x14ac:dyDescent="0.3">
      <c r="A82" s="54">
        <v>5</v>
      </c>
      <c r="B82" s="76" t="s">
        <v>10</v>
      </c>
      <c r="C82" s="21"/>
      <c r="D82" s="19"/>
      <c r="E82" s="19">
        <v>71500</v>
      </c>
      <c r="F82" s="36">
        <f t="shared" si="1"/>
        <v>-71500</v>
      </c>
      <c r="G82" s="51" t="s">
        <v>24</v>
      </c>
    </row>
    <row r="83" spans="1:7" ht="14.4" x14ac:dyDescent="0.3">
      <c r="A83" s="54">
        <v>6</v>
      </c>
      <c r="B83" s="15" t="s">
        <v>80</v>
      </c>
      <c r="C83" s="20">
        <v>200</v>
      </c>
      <c r="D83" s="19"/>
      <c r="E83" s="19">
        <v>0</v>
      </c>
      <c r="F83" s="3">
        <f t="shared" si="1"/>
        <v>200</v>
      </c>
      <c r="G83" s="51"/>
    </row>
    <row r="84" spans="1:7" ht="15" customHeight="1" x14ac:dyDescent="0.3">
      <c r="A84" s="54">
        <v>7</v>
      </c>
      <c r="B84" s="15" t="s">
        <v>86</v>
      </c>
      <c r="C84" s="20">
        <v>80000</v>
      </c>
      <c r="D84" s="19"/>
      <c r="E84" s="9">
        <v>204957.89</v>
      </c>
      <c r="F84" s="3">
        <f t="shared" si="1"/>
        <v>-124957.89000000001</v>
      </c>
      <c r="G84" s="51"/>
    </row>
    <row r="85" spans="1:7" ht="33" customHeight="1" x14ac:dyDescent="0.3">
      <c r="A85" s="54">
        <v>8</v>
      </c>
      <c r="B85" s="28" t="s">
        <v>15</v>
      </c>
      <c r="C85" s="20"/>
      <c r="D85" s="19"/>
      <c r="E85" s="19">
        <v>101339.3</v>
      </c>
      <c r="F85" s="36">
        <f t="shared" si="1"/>
        <v>-101339.3</v>
      </c>
      <c r="G85" s="77" t="s">
        <v>100</v>
      </c>
    </row>
    <row r="86" spans="1:7" ht="15" customHeight="1" x14ac:dyDescent="0.3">
      <c r="A86" s="54">
        <v>9</v>
      </c>
      <c r="B86" s="33" t="s">
        <v>16</v>
      </c>
      <c r="C86" s="20"/>
      <c r="D86" s="19"/>
      <c r="E86" s="19">
        <v>103618.59000000001</v>
      </c>
      <c r="F86" s="36">
        <f t="shared" si="1"/>
        <v>-103618.59000000001</v>
      </c>
      <c r="G86" s="51"/>
    </row>
    <row r="87" spans="1:7" ht="14.4" x14ac:dyDescent="0.3">
      <c r="A87" s="54">
        <v>10</v>
      </c>
      <c r="B87" s="15" t="s">
        <v>81</v>
      </c>
      <c r="C87" s="20">
        <v>17000</v>
      </c>
      <c r="D87" s="19"/>
      <c r="E87" s="18">
        <v>25500</v>
      </c>
      <c r="F87" s="3">
        <f t="shared" si="1"/>
        <v>-8500</v>
      </c>
      <c r="G87" s="51"/>
    </row>
    <row r="88" spans="1:7" x14ac:dyDescent="0.3">
      <c r="A88" s="54">
        <v>11</v>
      </c>
      <c r="B88" s="10" t="s">
        <v>7</v>
      </c>
      <c r="C88" s="20"/>
      <c r="D88" s="19"/>
      <c r="E88" s="19">
        <v>8500</v>
      </c>
      <c r="F88" s="36">
        <f t="shared" si="1"/>
        <v>-8500</v>
      </c>
      <c r="G88" s="51" t="s">
        <v>24</v>
      </c>
    </row>
    <row r="89" spans="1:7" x14ac:dyDescent="0.3">
      <c r="A89" s="54">
        <v>12</v>
      </c>
      <c r="B89" s="10" t="s">
        <v>7</v>
      </c>
      <c r="C89" s="20"/>
      <c r="D89" s="19"/>
      <c r="E89" s="19">
        <v>8500</v>
      </c>
      <c r="F89" s="36">
        <f t="shared" si="1"/>
        <v>-8500</v>
      </c>
      <c r="G89" s="51" t="s">
        <v>24</v>
      </c>
    </row>
    <row r="90" spans="1:7" x14ac:dyDescent="0.3">
      <c r="A90" s="54">
        <v>13</v>
      </c>
      <c r="B90" s="10" t="s">
        <v>7</v>
      </c>
      <c r="C90" s="20"/>
      <c r="D90" s="19"/>
      <c r="E90" s="19">
        <v>8500</v>
      </c>
      <c r="F90" s="36">
        <f t="shared" si="1"/>
        <v>-8500</v>
      </c>
      <c r="G90" s="51" t="s">
        <v>24</v>
      </c>
    </row>
    <row r="91" spans="1:7" s="17" customFormat="1" ht="27.6" x14ac:dyDescent="0.3">
      <c r="A91" s="54">
        <v>14</v>
      </c>
      <c r="B91" s="27" t="s">
        <v>82</v>
      </c>
      <c r="C91" s="20">
        <v>12000</v>
      </c>
      <c r="D91" s="18"/>
      <c r="E91" s="24">
        <v>12000</v>
      </c>
      <c r="F91" s="3">
        <f t="shared" si="1"/>
        <v>0</v>
      </c>
      <c r="G91" s="16" t="s">
        <v>28</v>
      </c>
    </row>
    <row r="92" spans="1:7" ht="14.4" x14ac:dyDescent="0.3">
      <c r="A92" s="54">
        <v>15</v>
      </c>
      <c r="B92" s="15" t="s">
        <v>83</v>
      </c>
      <c r="C92" s="20">
        <v>8000</v>
      </c>
      <c r="D92" s="18">
        <v>3001.6</v>
      </c>
      <c r="E92" s="1"/>
      <c r="F92" s="3">
        <f t="shared" si="1"/>
        <v>4998.3999999999996</v>
      </c>
      <c r="G92" s="49" t="s">
        <v>13</v>
      </c>
    </row>
    <row r="93" spans="1:7" ht="14.4" x14ac:dyDescent="0.3">
      <c r="A93" s="54">
        <v>16</v>
      </c>
      <c r="B93" s="15" t="s">
        <v>6</v>
      </c>
      <c r="C93" s="20">
        <v>30000</v>
      </c>
      <c r="D93" s="18">
        <v>29654.78</v>
      </c>
      <c r="E93" s="30">
        <v>247148.17</v>
      </c>
      <c r="F93" s="3">
        <f t="shared" si="1"/>
        <v>-246802.95</v>
      </c>
      <c r="G93" s="49" t="s">
        <v>13</v>
      </c>
    </row>
    <row r="94" spans="1:7" x14ac:dyDescent="0.3">
      <c r="A94" s="54">
        <v>17</v>
      </c>
      <c r="B94" s="4" t="s">
        <v>14</v>
      </c>
      <c r="C94" s="21"/>
      <c r="D94" s="23"/>
      <c r="E94" s="29">
        <v>247148.17</v>
      </c>
      <c r="F94" s="36">
        <f t="shared" si="1"/>
        <v>-247148.17</v>
      </c>
      <c r="G94" s="51" t="s">
        <v>91</v>
      </c>
    </row>
    <row r="95" spans="1:7" x14ac:dyDescent="0.3">
      <c r="A95" s="54"/>
      <c r="C95" s="21"/>
      <c r="D95" s="23"/>
      <c r="E95" s="23"/>
      <c r="F95" s="6"/>
      <c r="G95" s="55"/>
    </row>
    <row r="96" spans="1:7" s="7" customFormat="1" x14ac:dyDescent="0.3">
      <c r="A96" s="56"/>
      <c r="B96" s="14" t="s">
        <v>25</v>
      </c>
      <c r="C96" s="37">
        <f>SUM(C9:C95)</f>
        <v>2943011.6799999997</v>
      </c>
      <c r="D96" s="37">
        <f>SUM(D9:D95)</f>
        <v>355346.34000000008</v>
      </c>
      <c r="E96" s="37">
        <f>2706276.17+18400+1400.76</f>
        <v>2726076.9299999997</v>
      </c>
      <c r="F96" s="38">
        <f>C96-D96-E96</f>
        <v>-138411.58999999985</v>
      </c>
      <c r="G96" s="57"/>
    </row>
    <row r="97" spans="1:7" ht="14.4" thickBot="1" x14ac:dyDescent="0.35">
      <c r="A97" s="58"/>
      <c r="B97" s="59"/>
      <c r="C97" s="60"/>
      <c r="D97" s="60"/>
      <c r="E97" s="60"/>
      <c r="F97" s="60"/>
      <c r="G97" s="61"/>
    </row>
    <row r="99" spans="1:7" x14ac:dyDescent="0.3">
      <c r="D99" s="25"/>
    </row>
    <row r="101" spans="1:7" x14ac:dyDescent="0.3">
      <c r="D101" s="25">
        <f>D98-D99</f>
        <v>0</v>
      </c>
    </row>
    <row r="130" spans="1:7" s="13" customFormat="1" ht="14.4" x14ac:dyDescent="0.3">
      <c r="A130" s="1"/>
      <c r="B130" s="2"/>
      <c r="C130" s="8"/>
      <c r="D130" s="8"/>
      <c r="E130" s="8"/>
      <c r="F130" s="8"/>
      <c r="G130" s="1"/>
    </row>
  </sheetData>
  <sortState ref="A77:X90">
    <sortCondition ref="A77"/>
  </sortState>
  <mergeCells count="13">
    <mergeCell ref="B77:E77"/>
    <mergeCell ref="B68:E68"/>
    <mergeCell ref="B29:E29"/>
    <mergeCell ref="B8:E8"/>
    <mergeCell ref="A1:G1"/>
    <mergeCell ref="A2:G2"/>
    <mergeCell ref="A3:G3"/>
    <mergeCell ref="A4:G4"/>
    <mergeCell ref="A5:A6"/>
    <mergeCell ref="B5:B6"/>
    <mergeCell ref="C5:C6"/>
    <mergeCell ref="D5:E5"/>
    <mergeCell ref="G5:G6"/>
  </mergeCells>
  <printOptions horizontalCentered="1" gridLines="1"/>
  <pageMargins left="0.19685039370078741" right="0.19685039370078741" top="0.19685039370078741" bottom="0.59055118110236227" header="0.31496062992125984" footer="0.31496062992125984"/>
  <pageSetup paperSize="9" scale="95" fitToHeight="9" orientation="landscape" horizontalDpi="300" verticalDpi="300" r:id="rId1"/>
  <headerFooter>
    <oddFooter>&amp;C&amp;P из &amp;N</oddFooter>
  </headerFooter>
  <rowBreaks count="2" manualBreakCount="2">
    <brk id="16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Мироновы</cp:lastModifiedBy>
  <cp:lastPrinted>2020-03-17T06:51:10Z</cp:lastPrinted>
  <dcterms:created xsi:type="dcterms:W3CDTF">2017-02-19T18:04:28Z</dcterms:created>
  <dcterms:modified xsi:type="dcterms:W3CDTF">2020-03-17T06:51:32Z</dcterms:modified>
</cp:coreProperties>
</file>