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gse\Desktop\"/>
    </mc:Choice>
  </mc:AlternateContent>
  <bookViews>
    <workbookView xWindow="0" yWindow="0" windowWidth="23040" windowHeight="9384"/>
  </bookViews>
  <sheets>
    <sheet name="20" sheetId="2" r:id="rId1"/>
  </sheets>
  <definedNames>
    <definedName name="_xlnm.Print_Area" localSheetId="0">'20'!$A$1:$E$32</definedName>
  </definedNames>
  <calcPr calcId="152511" refMode="R1C1"/>
</workbook>
</file>

<file path=xl/calcChain.xml><?xml version="1.0" encoding="utf-8"?>
<calcChain xmlns="http://schemas.openxmlformats.org/spreadsheetml/2006/main">
  <c r="C8" i="2" l="1"/>
  <c r="E8" i="2" s="1"/>
  <c r="D8" i="2"/>
  <c r="E12" i="2"/>
  <c r="E25" i="2"/>
  <c r="E31" i="2" l="1"/>
  <c r="D26" i="2"/>
  <c r="E20" i="2"/>
  <c r="E21" i="2"/>
  <c r="E22" i="2"/>
  <c r="E18" i="2"/>
  <c r="E16" i="2"/>
  <c r="E13" i="2"/>
  <c r="E14" i="2"/>
  <c r="E9" i="2"/>
  <c r="D32" i="2" l="1"/>
  <c r="E11" i="2"/>
  <c r="C26" i="2"/>
  <c r="C32" i="2" s="1"/>
  <c r="E23" i="2" l="1"/>
  <c r="E24" i="2"/>
  <c r="E32" i="2" l="1"/>
  <c r="E17" i="2"/>
  <c r="E26" i="2" l="1"/>
</calcChain>
</file>

<file path=xl/sharedStrings.xml><?xml version="1.0" encoding="utf-8"?>
<sst xmlns="http://schemas.openxmlformats.org/spreadsheetml/2006/main" count="55" uniqueCount="50">
  <si>
    <t>Товарищества собственников жилья «Север»</t>
  </si>
  <si>
    <t>№ п/п</t>
  </si>
  <si>
    <t>2</t>
  </si>
  <si>
    <t>План</t>
  </si>
  <si>
    <t>Факт</t>
  </si>
  <si>
    <t>Результат</t>
  </si>
  <si>
    <t>1</t>
  </si>
  <si>
    <t>Арендная плата ООО «Транком»</t>
  </si>
  <si>
    <t xml:space="preserve">Арендная плата ООО «Центросвязь» </t>
  </si>
  <si>
    <t>Смета доходов</t>
  </si>
  <si>
    <t>ВСЕГО:</t>
  </si>
  <si>
    <t>Фонд капитального ремонта (спецсчет д. 2б)</t>
  </si>
  <si>
    <t>Фонд капитального ремонта (спецсчет д. 2в)</t>
  </si>
  <si>
    <t>Арендная плата ПАО "Ростелеком"</t>
  </si>
  <si>
    <t>Арендная плата ООО "Проксима"</t>
  </si>
  <si>
    <t>Арендная плата ООО "БГС"</t>
  </si>
  <si>
    <t>Приложение № 3</t>
  </si>
  <si>
    <t>Арендная плата промтоварного магазина</t>
  </si>
  <si>
    <t>Арендная плата парикмахерской</t>
  </si>
  <si>
    <t>Справочно</t>
  </si>
  <si>
    <t>Возмещение расходов за эл/эн. ООО "ТК "ЦЕНТРОСВЯЗЬ"</t>
  </si>
  <si>
    <t>выполнено</t>
  </si>
  <si>
    <t>Статья доходов</t>
  </si>
  <si>
    <t>Сумма за техобслуживание двух домов   5453,2* 32,0</t>
  </si>
  <si>
    <t xml:space="preserve"> ООО "МосОблЕИРЦ", в т.ч. :</t>
  </si>
  <si>
    <t>Примечание</t>
  </si>
  <si>
    <t>Возмещение расходов за эл/эн. ИП Гвозьдева Н. В.</t>
  </si>
  <si>
    <t>за 2020 год.</t>
  </si>
  <si>
    <t>Арендная плата магазина "Корм для животных"</t>
  </si>
  <si>
    <t xml:space="preserve">Арендная плата магазина "Мясная лавка" </t>
  </si>
  <si>
    <t xml:space="preserve">Возмещение расходов за эл/эн. ИП Золотина Л. М. </t>
  </si>
  <si>
    <t>Возмещение расходов за эл/эн. ИП Епифанцева Н. С.</t>
  </si>
  <si>
    <t>Возмещение расходов за эл/эн. ИП Тимофеев А. И.</t>
  </si>
  <si>
    <t>1.</t>
  </si>
  <si>
    <t>2.</t>
  </si>
  <si>
    <t>АО "Бронницкий ТВК" (возврат)</t>
  </si>
  <si>
    <t>ООО "СпецАльянс" (возврат)</t>
  </si>
  <si>
    <t>ООО "Экоград" (возврат)</t>
  </si>
  <si>
    <t>Входящее сальдо</t>
  </si>
  <si>
    <t>Сдача помещений в аренду:</t>
  </si>
  <si>
    <t>Оформлен план реструктуризации долга</t>
  </si>
  <si>
    <t>Долг оплачен в феврале 2021 года</t>
  </si>
  <si>
    <t>Задолженность по квартплате</t>
  </si>
  <si>
    <t>65000р. оплачены в январе 2021 года</t>
  </si>
  <si>
    <t>Возмещение расходов за воду ИП Тимофеев А. И.</t>
  </si>
  <si>
    <t>Закрыто на 2 месяца - карантин</t>
  </si>
  <si>
    <t>Возват переплаты</t>
  </si>
  <si>
    <t xml:space="preserve">ООО "КАСТОРАМА РУС" </t>
  </si>
  <si>
    <t>Арендная плата продовольственного маг-на</t>
  </si>
  <si>
    <t>Погашен долг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</si>
</sst>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[Red]\-#,##0.00\ "/>
  </numFmts>
  <fonts count="2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/>
    </xf>
    <xf numFmtId="0" fontId="11" fillId="0" borderId="9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11" fillId="0" borderId="12" xfId="0" applyFont="1" applyFill="1" applyBorder="1" applyAlignment="1">
      <alignment horizontal="center" vertical="top"/>
    </xf>
    <xf numFmtId="49" fontId="3" fillId="0" borderId="13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vertical="top"/>
    </xf>
    <xf numFmtId="165" fontId="12" fillId="0" borderId="7" xfId="0" applyNumberFormat="1" applyFont="1" applyFill="1" applyBorder="1" applyAlignment="1">
      <alignment horizontal="center" vertical="top"/>
    </xf>
    <xf numFmtId="165" fontId="12" fillId="0" borderId="6" xfId="0" applyNumberFormat="1" applyFont="1" applyFill="1" applyBorder="1" applyAlignment="1">
      <alignment horizontal="center" vertical="top"/>
    </xf>
    <xf numFmtId="165" fontId="12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center" vertical="top"/>
    </xf>
    <xf numFmtId="165" fontId="12" fillId="0" borderId="3" xfId="0" applyNumberFormat="1" applyFont="1" applyFill="1" applyBorder="1" applyAlignment="1">
      <alignment horizontal="center" vertical="top"/>
    </xf>
    <xf numFmtId="165" fontId="12" fillId="0" borderId="15" xfId="0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vertical="top"/>
    </xf>
    <xf numFmtId="165" fontId="3" fillId="0" borderId="5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165" fontId="12" fillId="0" borderId="0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165" fontId="3" fillId="0" borderId="23" xfId="0" applyNumberFormat="1" applyFont="1" applyFill="1" applyBorder="1" applyAlignment="1">
      <alignment horizontal="center" vertical="top"/>
    </xf>
    <xf numFmtId="165" fontId="11" fillId="0" borderId="24" xfId="0" applyNumberFormat="1" applyFont="1" applyFill="1" applyBorder="1" applyAlignment="1">
      <alignment horizontal="center" vertical="top"/>
    </xf>
    <xf numFmtId="165" fontId="3" fillId="0" borderId="24" xfId="0" applyNumberFormat="1" applyFont="1" applyFill="1" applyBorder="1" applyAlignment="1">
      <alignment horizontal="center" vertical="top"/>
    </xf>
    <xf numFmtId="165" fontId="3" fillId="0" borderId="26" xfId="0" applyNumberFormat="1" applyFont="1" applyFill="1" applyBorder="1" applyAlignment="1">
      <alignment horizontal="center" vertical="top"/>
    </xf>
    <xf numFmtId="44" fontId="8" fillId="0" borderId="6" xfId="0" applyNumberFormat="1" applyFont="1" applyFill="1" applyBorder="1" applyAlignment="1">
      <alignment horizontal="center" vertical="top"/>
    </xf>
    <xf numFmtId="165" fontId="12" fillId="0" borderId="27" xfId="0" applyNumberFormat="1" applyFont="1" applyFill="1" applyBorder="1" applyAlignment="1">
      <alignment horizontal="left" vertical="top" wrapText="1"/>
    </xf>
    <xf numFmtId="165" fontId="12" fillId="0" borderId="28" xfId="0" applyNumberFormat="1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center" vertical="top"/>
    </xf>
    <xf numFmtId="0" fontId="15" fillId="0" borderId="9" xfId="0" applyFont="1" applyFill="1" applyBorder="1" applyAlignment="1">
      <alignment vertical="top"/>
    </xf>
    <xf numFmtId="165" fontId="16" fillId="0" borderId="1" xfId="0" applyNumberFormat="1" applyFont="1" applyFill="1" applyBorder="1" applyAlignment="1">
      <alignment horizontal="center" vertical="top"/>
    </xf>
    <xf numFmtId="165" fontId="15" fillId="0" borderId="7" xfId="0" applyNumberFormat="1" applyFont="1" applyFill="1" applyBorder="1" applyAlignment="1">
      <alignment vertical="top"/>
    </xf>
    <xf numFmtId="165" fontId="17" fillId="0" borderId="25" xfId="0" applyNumberFormat="1" applyFont="1" applyFill="1" applyBorder="1" applyAlignment="1">
      <alignment vertical="top" wrapText="1"/>
    </xf>
    <xf numFmtId="165" fontId="16" fillId="0" borderId="27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0" fontId="13" fillId="0" borderId="12" xfId="0" applyFont="1" applyFill="1" applyBorder="1" applyAlignment="1">
      <alignment horizontal="center" vertical="top"/>
    </xf>
    <xf numFmtId="0" fontId="15" fillId="0" borderId="9" xfId="0" applyFont="1" applyFill="1" applyBorder="1" applyAlignment="1">
      <alignment vertical="top" wrapText="1"/>
    </xf>
    <xf numFmtId="0" fontId="18" fillId="0" borderId="12" xfId="0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vertical="top" wrapText="1"/>
    </xf>
    <xf numFmtId="49" fontId="14" fillId="0" borderId="20" xfId="0" applyNumberFormat="1" applyFont="1" applyFill="1" applyBorder="1" applyAlignment="1">
      <alignment horizontal="center" vertical="top"/>
    </xf>
    <xf numFmtId="0" fontId="12" fillId="0" borderId="9" xfId="0" applyFont="1" applyFill="1" applyBorder="1" applyAlignment="1">
      <alignment vertical="top" wrapText="1"/>
    </xf>
    <xf numFmtId="49" fontId="14" fillId="0" borderId="19" xfId="0" applyNumberFormat="1" applyFont="1" applyFill="1" applyBorder="1" applyAlignment="1">
      <alignment vertical="top"/>
    </xf>
    <xf numFmtId="49" fontId="14" fillId="0" borderId="20" xfId="0" applyNumberFormat="1" applyFont="1" applyFill="1" applyBorder="1" applyAlignment="1">
      <alignment vertical="top"/>
    </xf>
    <xf numFmtId="49" fontId="14" fillId="0" borderId="21" xfId="0" applyNumberFormat="1" applyFont="1" applyFill="1" applyBorder="1" applyAlignment="1">
      <alignment vertical="top"/>
    </xf>
    <xf numFmtId="49" fontId="20" fillId="0" borderId="33" xfId="0" applyNumberFormat="1" applyFont="1" applyFill="1" applyBorder="1" applyAlignment="1">
      <alignment vertical="top"/>
    </xf>
    <xf numFmtId="43" fontId="20" fillId="0" borderId="0" xfId="1" applyFont="1" applyFill="1" applyBorder="1" applyAlignment="1">
      <alignment horizontal="center" vertical="top"/>
    </xf>
    <xf numFmtId="49" fontId="20" fillId="0" borderId="31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top"/>
    </xf>
    <xf numFmtId="49" fontId="20" fillId="0" borderId="32" xfId="0" applyNumberFormat="1" applyFont="1" applyFill="1" applyBorder="1" applyAlignment="1">
      <alignment horizontal="center" vertical="top"/>
    </xf>
    <xf numFmtId="0" fontId="18" fillId="0" borderId="9" xfId="0" applyFont="1" applyFill="1" applyBorder="1" applyAlignment="1">
      <alignment vertical="top"/>
    </xf>
    <xf numFmtId="165" fontId="18" fillId="0" borderId="5" xfId="0" applyNumberFormat="1" applyFont="1" applyFill="1" applyBorder="1" applyAlignment="1">
      <alignment horizontal="center" vertical="top"/>
    </xf>
    <xf numFmtId="165" fontId="18" fillId="0" borderId="1" xfId="0" applyNumberFormat="1" applyFont="1" applyFill="1" applyBorder="1" applyAlignment="1">
      <alignment horizontal="center" vertical="top"/>
    </xf>
    <xf numFmtId="165" fontId="18" fillId="0" borderId="24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2" fontId="14" fillId="0" borderId="20" xfId="0" applyNumberFormat="1" applyFont="1" applyFill="1" applyBorder="1" applyAlignment="1">
      <alignment horizontal="center" vertical="top"/>
    </xf>
    <xf numFmtId="165" fontId="18" fillId="0" borderId="23" xfId="0" applyNumberFormat="1" applyFont="1" applyFill="1" applyBorder="1" applyAlignment="1">
      <alignment horizontal="center" vertical="top"/>
    </xf>
    <xf numFmtId="0" fontId="18" fillId="0" borderId="9" xfId="0" applyFont="1" applyFill="1" applyBorder="1" applyAlignment="1">
      <alignment vertical="top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165" fontId="5" fillId="0" borderId="17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3" fontId="14" fillId="0" borderId="20" xfId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vertical="top"/>
    </xf>
    <xf numFmtId="165" fontId="22" fillId="0" borderId="27" xfId="0" applyNumberFormat="1" applyFont="1" applyFill="1" applyBorder="1" applyAlignment="1">
      <alignment horizontal="left" vertical="top" wrapText="1"/>
    </xf>
    <xf numFmtId="165" fontId="23" fillId="0" borderId="27" xfId="0" applyNumberFormat="1" applyFont="1" applyFill="1" applyBorder="1" applyAlignment="1">
      <alignment horizontal="left" vertical="top" wrapText="1"/>
    </xf>
    <xf numFmtId="44" fontId="24" fillId="0" borderId="24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49" fontId="7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165" fontId="12" fillId="0" borderId="5" xfId="0" applyNumberFormat="1" applyFont="1" applyFill="1" applyBorder="1" applyAlignment="1">
      <alignment horizontal="center" vertical="center"/>
    </xf>
    <xf numFmtId="165" fontId="12" fillId="0" borderId="7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/>
    </xf>
    <xf numFmtId="165" fontId="12" fillId="0" borderId="29" xfId="0" applyNumberFormat="1" applyFont="1" applyFill="1" applyBorder="1" applyAlignment="1">
      <alignment horizontal="left" vertical="center" wrapText="1"/>
    </xf>
    <xf numFmtId="165" fontId="12" fillId="0" borderId="30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22" workbookViewId="0">
      <selection activeCell="E9" sqref="E9:E10"/>
    </sheetView>
  </sheetViews>
  <sheetFormatPr defaultColWidth="9.109375" defaultRowHeight="18" x14ac:dyDescent="0.3"/>
  <cols>
    <col min="1" max="1" width="3.77734375" style="9" customWidth="1"/>
    <col min="2" max="2" width="43.88671875" style="8" customWidth="1"/>
    <col min="3" max="3" width="20.33203125" style="4" customWidth="1"/>
    <col min="4" max="4" width="21.21875" style="4" customWidth="1"/>
    <col min="5" max="5" width="22.5546875" style="9" customWidth="1"/>
    <col min="6" max="6" width="40.6640625" style="9" customWidth="1"/>
    <col min="7" max="7" width="3" style="8" customWidth="1"/>
    <col min="8" max="8" width="9.109375" style="8"/>
    <col min="9" max="9" width="14" style="8" customWidth="1"/>
    <col min="10" max="10" width="9.109375" style="8"/>
    <col min="11" max="11" width="21" style="8" customWidth="1"/>
    <col min="12" max="16384" width="9.109375" style="8"/>
  </cols>
  <sheetData>
    <row r="1" spans="1:9" s="5" customFormat="1" ht="15.6" x14ac:dyDescent="0.3">
      <c r="A1" s="89" t="s">
        <v>16</v>
      </c>
      <c r="B1" s="89"/>
      <c r="C1" s="89"/>
      <c r="D1" s="89"/>
      <c r="E1" s="89"/>
      <c r="F1" s="89"/>
    </row>
    <row r="2" spans="1:9" s="6" customFormat="1" ht="20.399999999999999" x14ac:dyDescent="0.3">
      <c r="A2" s="90" t="s">
        <v>9</v>
      </c>
      <c r="B2" s="90"/>
      <c r="C2" s="90"/>
      <c r="D2" s="90"/>
      <c r="E2" s="90"/>
      <c r="F2" s="90"/>
    </row>
    <row r="3" spans="1:9" s="5" customFormat="1" x14ac:dyDescent="0.3">
      <c r="A3" s="91" t="s">
        <v>0</v>
      </c>
      <c r="B3" s="91"/>
      <c r="C3" s="91"/>
      <c r="D3" s="91"/>
      <c r="E3" s="91"/>
      <c r="F3" s="91"/>
    </row>
    <row r="4" spans="1:9" s="5" customFormat="1" x14ac:dyDescent="0.3">
      <c r="A4" s="91" t="s">
        <v>27</v>
      </c>
      <c r="B4" s="91"/>
      <c r="C4" s="91"/>
      <c r="D4" s="91"/>
      <c r="E4" s="91"/>
      <c r="F4" s="91"/>
    </row>
    <row r="5" spans="1:9" s="5" customFormat="1" ht="16.2" thickBot="1" x14ac:dyDescent="0.35">
      <c r="A5" s="7"/>
      <c r="B5" s="7"/>
      <c r="C5" s="7"/>
      <c r="D5" s="7"/>
      <c r="E5" s="7"/>
      <c r="F5" s="7"/>
    </row>
    <row r="6" spans="1:9" s="82" customFormat="1" ht="31.8" thickBot="1" x14ac:dyDescent="0.35">
      <c r="A6" s="76" t="s">
        <v>1</v>
      </c>
      <c r="B6" s="77" t="s">
        <v>22</v>
      </c>
      <c r="C6" s="78" t="s">
        <v>3</v>
      </c>
      <c r="D6" s="79" t="s">
        <v>4</v>
      </c>
      <c r="E6" s="80" t="s">
        <v>5</v>
      </c>
      <c r="F6" s="81" t="s">
        <v>25</v>
      </c>
    </row>
    <row r="7" spans="1:9" s="38" customFormat="1" x14ac:dyDescent="0.3">
      <c r="A7" s="60"/>
      <c r="B7" s="58" t="s">
        <v>38</v>
      </c>
      <c r="C7" s="61"/>
      <c r="D7" s="83">
        <v>131862.97</v>
      </c>
      <c r="E7" s="73"/>
      <c r="F7" s="62"/>
    </row>
    <row r="8" spans="1:9" s="66" customFormat="1" x14ac:dyDescent="0.3">
      <c r="A8" s="67" t="s">
        <v>33</v>
      </c>
      <c r="B8" s="63" t="s">
        <v>39</v>
      </c>
      <c r="C8" s="64">
        <f>SUM(C9:C25)</f>
        <v>686580</v>
      </c>
      <c r="D8" s="64">
        <f>SUM(D9:D25)</f>
        <v>748017.7</v>
      </c>
      <c r="E8" s="74">
        <f>D8-C8</f>
        <v>61437.699999999953</v>
      </c>
      <c r="F8" s="65"/>
    </row>
    <row r="9" spans="1:9" s="1" customFormat="1" ht="19.5" customHeight="1" x14ac:dyDescent="0.3">
      <c r="A9" s="2"/>
      <c r="B9" s="57" t="s">
        <v>48</v>
      </c>
      <c r="C9" s="92">
        <v>381080</v>
      </c>
      <c r="D9" s="94">
        <v>357920</v>
      </c>
      <c r="E9" s="96">
        <f>D9-C9</f>
        <v>-23160</v>
      </c>
      <c r="F9" s="98" t="s">
        <v>40</v>
      </c>
      <c r="I9" s="84"/>
    </row>
    <row r="10" spans="1:9" s="1" customFormat="1" ht="15.6" x14ac:dyDescent="0.3">
      <c r="A10" s="2"/>
      <c r="B10" s="18" t="s">
        <v>17</v>
      </c>
      <c r="C10" s="93"/>
      <c r="D10" s="95"/>
      <c r="E10" s="97"/>
      <c r="F10" s="99"/>
    </row>
    <row r="11" spans="1:9" s="1" customFormat="1" ht="22.5" customHeight="1" x14ac:dyDescent="0.3">
      <c r="A11" s="2"/>
      <c r="B11" s="88" t="s">
        <v>18</v>
      </c>
      <c r="C11" s="27">
        <v>60000</v>
      </c>
      <c r="D11" s="34">
        <v>53000</v>
      </c>
      <c r="E11" s="39">
        <f>D11-C11</f>
        <v>-7000</v>
      </c>
      <c r="F11" s="44" t="s">
        <v>40</v>
      </c>
    </row>
    <row r="12" spans="1:9" s="1" customFormat="1" ht="22.5" customHeight="1" x14ac:dyDescent="0.3">
      <c r="A12" s="2"/>
      <c r="B12" s="13" t="s">
        <v>18</v>
      </c>
      <c r="C12" s="27">
        <v>15600</v>
      </c>
      <c r="D12" s="34">
        <v>0</v>
      </c>
      <c r="E12" s="39">
        <f>D12-C12</f>
        <v>-15600</v>
      </c>
      <c r="F12" s="44" t="s">
        <v>45</v>
      </c>
    </row>
    <row r="13" spans="1:9" s="1" customFormat="1" ht="31.2" x14ac:dyDescent="0.3">
      <c r="A13" s="2"/>
      <c r="B13" s="59" t="s">
        <v>28</v>
      </c>
      <c r="C13" s="27">
        <v>62500</v>
      </c>
      <c r="D13" s="34">
        <v>50000</v>
      </c>
      <c r="E13" s="39">
        <f t="shared" ref="E13:E14" si="0">D13-C13</f>
        <v>-12500</v>
      </c>
      <c r="F13" s="44" t="s">
        <v>41</v>
      </c>
    </row>
    <row r="14" spans="1:9" s="1" customFormat="1" ht="15.6" x14ac:dyDescent="0.3">
      <c r="A14" s="2"/>
      <c r="B14" s="15" t="s">
        <v>29</v>
      </c>
      <c r="C14" s="27">
        <v>81000</v>
      </c>
      <c r="D14" s="34">
        <v>0</v>
      </c>
      <c r="E14" s="39">
        <f t="shared" si="0"/>
        <v>-81000</v>
      </c>
      <c r="F14" s="44" t="s">
        <v>43</v>
      </c>
    </row>
    <row r="15" spans="1:9" s="1" customFormat="1" ht="15.6" x14ac:dyDescent="0.3">
      <c r="A15" s="2"/>
      <c r="B15" s="15" t="s">
        <v>7</v>
      </c>
      <c r="C15" s="27">
        <v>8400</v>
      </c>
      <c r="D15" s="34">
        <v>8400</v>
      </c>
      <c r="E15" s="39" t="s">
        <v>21</v>
      </c>
      <c r="F15" s="44"/>
    </row>
    <row r="16" spans="1:9" s="1" customFormat="1" ht="15.6" x14ac:dyDescent="0.3">
      <c r="A16" s="2"/>
      <c r="B16" s="15" t="s">
        <v>13</v>
      </c>
      <c r="C16" s="27">
        <v>24000</v>
      </c>
      <c r="D16" s="34">
        <v>28000</v>
      </c>
      <c r="E16" s="39">
        <f>D16-C16</f>
        <v>4000</v>
      </c>
      <c r="F16" s="44" t="s">
        <v>49</v>
      </c>
    </row>
    <row r="17" spans="1:6" s="1" customFormat="1" ht="15.6" x14ac:dyDescent="0.3">
      <c r="A17" s="2"/>
      <c r="B17" s="15" t="s">
        <v>14</v>
      </c>
      <c r="C17" s="27">
        <v>12000</v>
      </c>
      <c r="D17" s="34">
        <v>6000</v>
      </c>
      <c r="E17" s="39">
        <f>D17-C17</f>
        <v>-6000</v>
      </c>
      <c r="F17" s="44"/>
    </row>
    <row r="18" spans="1:6" s="1" customFormat="1" ht="15.6" x14ac:dyDescent="0.3">
      <c r="A18" s="2"/>
      <c r="B18" s="12" t="s">
        <v>8</v>
      </c>
      <c r="C18" s="27">
        <v>30000</v>
      </c>
      <c r="D18" s="34">
        <v>32500</v>
      </c>
      <c r="E18" s="39">
        <f t="shared" ref="E18:E22" si="1">D18-C18</f>
        <v>2500</v>
      </c>
      <c r="F18" s="44" t="s">
        <v>49</v>
      </c>
    </row>
    <row r="19" spans="1:6" s="1" customFormat="1" ht="15.6" x14ac:dyDescent="0.3">
      <c r="A19" s="2"/>
      <c r="B19" s="12" t="s">
        <v>15</v>
      </c>
      <c r="C19" s="27">
        <v>12000</v>
      </c>
      <c r="D19" s="34">
        <v>12000</v>
      </c>
      <c r="E19" s="39" t="s">
        <v>21</v>
      </c>
      <c r="F19" s="44"/>
    </row>
    <row r="20" spans="1:6" s="1" customFormat="1" ht="31.2" x14ac:dyDescent="0.3">
      <c r="A20" s="20"/>
      <c r="B20" s="16" t="s">
        <v>30</v>
      </c>
      <c r="C20" s="28"/>
      <c r="D20" s="56">
        <v>96350</v>
      </c>
      <c r="E20" s="39">
        <f>D20-C20</f>
        <v>96350</v>
      </c>
      <c r="F20" s="44"/>
    </row>
    <row r="21" spans="1:6" s="1" customFormat="1" ht="31.2" x14ac:dyDescent="0.3">
      <c r="A21" s="20"/>
      <c r="B21" s="16" t="s">
        <v>26</v>
      </c>
      <c r="C21" s="28"/>
      <c r="D21" s="56">
        <v>6700</v>
      </c>
      <c r="E21" s="39">
        <f t="shared" si="1"/>
        <v>6700</v>
      </c>
      <c r="F21" s="44"/>
    </row>
    <row r="22" spans="1:6" s="1" customFormat="1" ht="31.2" x14ac:dyDescent="0.3">
      <c r="A22" s="21"/>
      <c r="B22" s="17" t="s">
        <v>31</v>
      </c>
      <c r="C22" s="28"/>
      <c r="D22" s="56">
        <v>4432</v>
      </c>
      <c r="E22" s="39">
        <f t="shared" si="1"/>
        <v>4432</v>
      </c>
      <c r="F22" s="44"/>
    </row>
    <row r="23" spans="1:6" s="1" customFormat="1" ht="31.2" x14ac:dyDescent="0.3">
      <c r="A23" s="21"/>
      <c r="B23" s="17" t="s">
        <v>32</v>
      </c>
      <c r="C23" s="28"/>
      <c r="D23" s="56">
        <v>65252</v>
      </c>
      <c r="E23" s="39">
        <f t="shared" ref="E23:E24" si="2">D23-C23</f>
        <v>65252</v>
      </c>
      <c r="F23" s="44"/>
    </row>
    <row r="24" spans="1:6" s="1" customFormat="1" ht="31.2" x14ac:dyDescent="0.3">
      <c r="A24" s="21"/>
      <c r="B24" s="57" t="s">
        <v>20</v>
      </c>
      <c r="C24" s="28"/>
      <c r="D24" s="56">
        <v>26463.7</v>
      </c>
      <c r="E24" s="39">
        <f t="shared" si="2"/>
        <v>26463.7</v>
      </c>
      <c r="F24" s="44"/>
    </row>
    <row r="25" spans="1:6" s="1" customFormat="1" ht="31.2" x14ac:dyDescent="0.3">
      <c r="A25" s="21"/>
      <c r="B25" s="17" t="s">
        <v>44</v>
      </c>
      <c r="C25" s="28"/>
      <c r="D25" s="56">
        <v>1000</v>
      </c>
      <c r="E25" s="39">
        <f t="shared" ref="E25" si="3">D25-C25</f>
        <v>1000</v>
      </c>
      <c r="F25" s="44"/>
    </row>
    <row r="26" spans="1:6" s="72" customFormat="1" ht="15.75" customHeight="1" x14ac:dyDescent="0.3">
      <c r="A26" s="55" t="s">
        <v>34</v>
      </c>
      <c r="B26" s="68" t="s">
        <v>24</v>
      </c>
      <c r="C26" s="69">
        <f>C27+C29+C30</f>
        <v>2143107.6</v>
      </c>
      <c r="D26" s="70">
        <f>D27+D29+D30+D28</f>
        <v>2052818.33</v>
      </c>
      <c r="E26" s="71">
        <f>D26-C26</f>
        <v>-90289.270000000019</v>
      </c>
      <c r="F26" s="86" t="s">
        <v>42</v>
      </c>
    </row>
    <row r="27" spans="1:6" s="52" customFormat="1" ht="31.2" x14ac:dyDescent="0.3">
      <c r="A27" s="46"/>
      <c r="B27" s="54" t="s">
        <v>23</v>
      </c>
      <c r="C27" s="48">
        <v>2143107.6</v>
      </c>
      <c r="D27" s="49">
        <v>1994985.6</v>
      </c>
      <c r="E27" s="48"/>
      <c r="F27" s="51"/>
    </row>
    <row r="28" spans="1:6" s="52" customFormat="1" x14ac:dyDescent="0.3">
      <c r="A28" s="53"/>
      <c r="B28" s="54" t="s">
        <v>35</v>
      </c>
      <c r="C28" s="48"/>
      <c r="D28" s="49">
        <v>57668.71</v>
      </c>
      <c r="E28" s="50"/>
      <c r="F28" s="51"/>
    </row>
    <row r="29" spans="1:6" s="52" customFormat="1" x14ac:dyDescent="0.3">
      <c r="A29" s="53"/>
      <c r="B29" s="54" t="s">
        <v>36</v>
      </c>
      <c r="C29" s="48"/>
      <c r="D29" s="49">
        <v>151.94999999999999</v>
      </c>
      <c r="E29" s="50"/>
      <c r="F29" s="51"/>
    </row>
    <row r="30" spans="1:6" s="52" customFormat="1" x14ac:dyDescent="0.3">
      <c r="A30" s="53"/>
      <c r="B30" s="47" t="s">
        <v>37</v>
      </c>
      <c r="C30" s="48"/>
      <c r="D30" s="49">
        <v>12.07</v>
      </c>
      <c r="E30" s="50"/>
      <c r="F30" s="51"/>
    </row>
    <row r="31" spans="1:6" s="72" customFormat="1" x14ac:dyDescent="0.3">
      <c r="A31" s="55">
        <v>3</v>
      </c>
      <c r="B31" s="75" t="s">
        <v>47</v>
      </c>
      <c r="C31" s="69"/>
      <c r="D31" s="70">
        <v>4</v>
      </c>
      <c r="E31" s="71">
        <f>D31-C31</f>
        <v>4</v>
      </c>
      <c r="F31" s="85" t="s">
        <v>46</v>
      </c>
    </row>
    <row r="32" spans="1:6" s="3" customFormat="1" ht="17.399999999999999" x14ac:dyDescent="0.3">
      <c r="A32" s="32"/>
      <c r="B32" s="33" t="s">
        <v>10</v>
      </c>
      <c r="C32" s="43">
        <f>C8+C26</f>
        <v>2829687.6</v>
      </c>
      <c r="D32" s="43">
        <f>D8+D26+D31</f>
        <v>2800840.0300000003</v>
      </c>
      <c r="E32" s="87">
        <f>D32-C32</f>
        <v>-28847.569999999832</v>
      </c>
      <c r="F32" s="44"/>
    </row>
    <row r="33" spans="1:6" s="11" customFormat="1" ht="15.6" x14ac:dyDescent="0.3">
      <c r="A33" s="22"/>
      <c r="B33" s="19"/>
      <c r="C33" s="48"/>
      <c r="D33" s="29"/>
      <c r="E33" s="40"/>
      <c r="F33" s="44"/>
    </row>
    <row r="34" spans="1:6" s="1" customFormat="1" ht="15.6" x14ac:dyDescent="0.3">
      <c r="A34" s="2" t="s">
        <v>6</v>
      </c>
      <c r="B34" s="14" t="s">
        <v>11</v>
      </c>
      <c r="C34" s="26" t="s">
        <v>19</v>
      </c>
      <c r="D34" s="25">
        <v>1372488.92</v>
      </c>
      <c r="E34" s="41"/>
      <c r="F34" s="44"/>
    </row>
    <row r="35" spans="1:6" s="1" customFormat="1" ht="16.2" thickBot="1" x14ac:dyDescent="0.35">
      <c r="A35" s="23" t="s">
        <v>2</v>
      </c>
      <c r="B35" s="24" t="s">
        <v>12</v>
      </c>
      <c r="C35" s="30" t="s">
        <v>19</v>
      </c>
      <c r="D35" s="31">
        <v>1333132.8500000001</v>
      </c>
      <c r="E35" s="42"/>
      <c r="F35" s="45"/>
    </row>
    <row r="36" spans="1:6" s="1" customFormat="1" ht="15.6" x14ac:dyDescent="0.3">
      <c r="A36" s="35"/>
      <c r="C36" s="36"/>
      <c r="D36" s="36"/>
      <c r="E36" s="37"/>
      <c r="F36" s="37"/>
    </row>
    <row r="43" spans="1:6" x14ac:dyDescent="0.3">
      <c r="E43" s="10"/>
      <c r="F43" s="10"/>
    </row>
    <row r="44" spans="1:6" x14ac:dyDescent="0.3">
      <c r="E44" s="10"/>
      <c r="F44" s="10"/>
    </row>
    <row r="45" spans="1:6" x14ac:dyDescent="0.3">
      <c r="E45" s="10"/>
      <c r="F45" s="10"/>
    </row>
    <row r="46" spans="1:6" x14ac:dyDescent="0.3">
      <c r="E46" s="10"/>
      <c r="F46" s="10"/>
    </row>
  </sheetData>
  <sortState ref="A7:F8">
    <sortCondition ref="A7"/>
  </sortState>
  <mergeCells count="8">
    <mergeCell ref="A1:F1"/>
    <mergeCell ref="A2:F2"/>
    <mergeCell ref="A3:F3"/>
    <mergeCell ref="A4:F4"/>
    <mergeCell ref="C9:C10"/>
    <mergeCell ref="D9:D10"/>
    <mergeCell ref="E9:E10"/>
    <mergeCell ref="F9:F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</vt:lpstr>
      <vt:lpstr>'20'!Область_печати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Мироновы</cp:lastModifiedBy>
  <cp:lastPrinted>2021-03-17T08:25:05Z</cp:lastPrinted>
  <dcterms:created xsi:type="dcterms:W3CDTF">2014-08-03T18:24:29Z</dcterms:created>
  <dcterms:modified xsi:type="dcterms:W3CDTF">2021-03-17T08:25:29Z</dcterms:modified>
</cp:coreProperties>
</file>